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tabRatio="1000" activeTab="3"/>
  </bookViews>
  <sheets>
    <sheet name="男子団体本戦" sheetId="1" r:id="rId1"/>
    <sheet name="男子団体コンソレ" sheetId="2" r:id="rId2"/>
    <sheet name="女子団体本戦" sheetId="3" r:id="rId3"/>
    <sheet name="女子団体コンソレ" sheetId="4" r:id="rId4"/>
    <sheet name="団体学校リスト" sheetId="5" r:id="rId5"/>
  </sheets>
  <externalReferences>
    <externalReference r:id="rId8"/>
  </externalReferences>
  <definedNames>
    <definedName name="_xlfn.IFERROR" hidden="1">#NAME?</definedName>
    <definedName name="_xlnm.Print_Area" localSheetId="3">'女子団体コンソレ'!$A$1:$AD$89</definedName>
    <definedName name="_xlnm.Print_Area" localSheetId="2">'女子団体本戦'!$B$1:$AA$68</definedName>
    <definedName name="_xlnm.Print_Area" localSheetId="4">'団体学校リスト'!$B$1:$Q$27</definedName>
    <definedName name="_xlnm.Print_Area" localSheetId="1">'男子団体コンソレ'!$A$1:$AD$91</definedName>
    <definedName name="_xlnm.Print_Area" localSheetId="0">'男子団体本戦'!$A$1:$AA$73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<sst xmlns="http://schemas.openxmlformats.org/spreadsheetml/2006/main" count="1247" uniqueCount="297">
  <si>
    <t>　</t>
  </si>
  <si>
    <t>(</t>
  </si>
  <si>
    <t>/</t>
  </si>
  <si>
    <t>）</t>
  </si>
  <si>
    <t>&lt;Ｂシード校&gt;</t>
  </si>
  <si>
    <t>Ａ</t>
  </si>
  <si>
    <t>Ｂ</t>
  </si>
  <si>
    <t>男子リスト</t>
  </si>
  <si>
    <t>女子リスト</t>
  </si>
  <si>
    <t>北海道</t>
  </si>
  <si>
    <t>宮　城</t>
  </si>
  <si>
    <t>近　畿</t>
  </si>
  <si>
    <r>
      <t>&lt;Ａシード校</t>
    </r>
    <r>
      <rPr>
        <sz val="24"/>
        <rFont val="ＭＳ Ｐゴシック"/>
        <family val="3"/>
      </rPr>
      <t>&gt;</t>
    </r>
  </si>
  <si>
    <t>あ</t>
  </si>
  <si>
    <t>い</t>
  </si>
  <si>
    <t>（そ）の敗者</t>
  </si>
  <si>
    <t>（た）の敗者</t>
  </si>
  <si>
    <t>（て）の敗者</t>
  </si>
  <si>
    <t>（ち）の敗者</t>
  </si>
  <si>
    <t>（つ）の敗者</t>
  </si>
  <si>
    <t>Ａ</t>
  </si>
  <si>
    <t>（あ）の敗者</t>
  </si>
  <si>
    <t>（い）の敗者</t>
  </si>
  <si>
    <t>（う）の敗者</t>
  </si>
  <si>
    <t>（え）の敗者</t>
  </si>
  <si>
    <t>１</t>
  </si>
  <si>
    <t>２</t>
  </si>
  <si>
    <t>３</t>
  </si>
  <si>
    <t>４</t>
  </si>
  <si>
    <t>５</t>
  </si>
  <si>
    <t>６</t>
  </si>
  <si>
    <t>７</t>
  </si>
  <si>
    <t>８</t>
  </si>
  <si>
    <t>（お）の敗者</t>
  </si>
  <si>
    <t>（き）の敗者</t>
  </si>
  <si>
    <t>（く）の敗者</t>
  </si>
  <si>
    <t>１９</t>
  </si>
  <si>
    <t>２０</t>
  </si>
  <si>
    <t>１４</t>
  </si>
  <si>
    <t>１５</t>
  </si>
  <si>
    <t>（と）の敗者</t>
  </si>
  <si>
    <t>第９位</t>
  </si>
  <si>
    <t>第３位</t>
  </si>
  <si>
    <t>１</t>
  </si>
  <si>
    <t>（す）の敗者</t>
  </si>
  <si>
    <t>（せ）の敗者</t>
  </si>
  <si>
    <t>（け）の敗者</t>
  </si>
  <si>
    <t>（さ）の敗者</t>
  </si>
  <si>
    <t>（か）の敗者</t>
  </si>
  <si>
    <t>（こ）の敗者</t>
  </si>
  <si>
    <t>（し）の敗者</t>
  </si>
  <si>
    <t>第５位</t>
  </si>
  <si>
    <t>４</t>
  </si>
  <si>
    <t>優 勝</t>
  </si>
  <si>
    <t>＜１～２R　敗者コンソレーション＞　：　名谷テニスガーデン</t>
  </si>
  <si>
    <t>東　北</t>
  </si>
  <si>
    <t>北関東</t>
  </si>
  <si>
    <t>東　京</t>
  </si>
  <si>
    <t>南関東</t>
  </si>
  <si>
    <t>東　海</t>
  </si>
  <si>
    <t>北信越</t>
  </si>
  <si>
    <t>中　国</t>
  </si>
  <si>
    <t>四　国</t>
  </si>
  <si>
    <t>九　州</t>
  </si>
  <si>
    <t>埼　玉</t>
  </si>
  <si>
    <t>神奈川</t>
  </si>
  <si>
    <t>愛　知</t>
  </si>
  <si>
    <t>静　岡</t>
  </si>
  <si>
    <t>福　井</t>
  </si>
  <si>
    <t>新　潟</t>
  </si>
  <si>
    <t>兵　庫</t>
  </si>
  <si>
    <t>京　都</t>
  </si>
  <si>
    <t>大　阪</t>
  </si>
  <si>
    <t>岡　山</t>
  </si>
  <si>
    <t>愛　媛</t>
  </si>
  <si>
    <t>（あ）の敗者</t>
  </si>
  <si>
    <t>（い）の敗者</t>
  </si>
  <si>
    <t>（う）の敗者</t>
  </si>
  <si>
    <t>（き）の敗者</t>
  </si>
  <si>
    <t>①</t>
  </si>
  <si>
    <t>②</t>
  </si>
  <si>
    <t>１１</t>
  </si>
  <si>
    <t>１２</t>
  </si>
  <si>
    <t>１３</t>
  </si>
  <si>
    <t>第９位</t>
  </si>
  <si>
    <t>⑨</t>
  </si>
  <si>
    <t>⑩</t>
  </si>
  <si>
    <t>⑥</t>
  </si>
  <si>
    <t>⑪</t>
  </si>
  <si>
    <t>⑦</t>
  </si>
  <si>
    <t>⑧</t>
  </si>
  <si>
    <t>⑫</t>
  </si>
  <si>
    <t>⑬</t>
  </si>
  <si>
    <t>⑭</t>
  </si>
  <si>
    <t>⑯</t>
  </si>
  <si>
    <t>⑤の敗者</t>
  </si>
  <si>
    <t>⑥の敗者</t>
  </si>
  <si>
    <t>⑦の敗者</t>
  </si>
  <si>
    <t>⑨の敗者</t>
  </si>
  <si>
    <t>⑩の敗者</t>
  </si>
  <si>
    <t>⑪の敗者</t>
  </si>
  <si>
    <t>⑫の敗者</t>
  </si>
  <si>
    <t>第２５位</t>
  </si>
  <si>
    <t>①の敗者</t>
  </si>
  <si>
    <t>②の敗者</t>
  </si>
  <si>
    <t>Ｃ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</si>
  <si>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</si>
  <si>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</si>
  <si>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</si>
  <si>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</si>
  <si>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</si>
  <si>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</si>
  <si>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</si>
  <si>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</si>
  <si>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</si>
  <si>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</si>
  <si>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</si>
  <si>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</si>
  <si>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</si>
  <si>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</si>
  <si>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</si>
  <si>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</si>
  <si>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</si>
  <si>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</si>
  <si>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</si>
  <si>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</si>
  <si>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</si>
  <si>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</si>
  <si>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第１７位</t>
  </si>
  <si>
    <t>神戸総合運動公園</t>
  </si>
  <si>
    <t>Ｄ</t>
  </si>
  <si>
    <t>栃　木</t>
  </si>
  <si>
    <t>山　梨</t>
  </si>
  <si>
    <t>長　野</t>
  </si>
  <si>
    <t>滋　賀</t>
  </si>
  <si>
    <t>鹿児島</t>
  </si>
  <si>
    <t>沖　縄</t>
  </si>
  <si>
    <t>福　岡</t>
  </si>
  <si>
    <t>茨　城</t>
  </si>
  <si>
    <t>千　葉</t>
  </si>
  <si>
    <t xml:space="preserve">＜男子本トーナメント３２校＞  </t>
  </si>
  <si>
    <t>６</t>
  </si>
  <si>
    <t>９</t>
  </si>
  <si>
    <t>１０</t>
  </si>
  <si>
    <t>１６</t>
  </si>
  <si>
    <t>１７</t>
  </si>
  <si>
    <t>１８</t>
  </si>
  <si>
    <t>２１</t>
  </si>
  <si>
    <t>２２</t>
  </si>
  <si>
    <t>２３</t>
  </si>
  <si>
    <t>２４</t>
  </si>
  <si>
    <t>③</t>
  </si>
  <si>
    <t>④</t>
  </si>
  <si>
    <t>⑤</t>
  </si>
  <si>
    <t>（に）の敗者</t>
  </si>
  <si>
    <t>（け）の敗者</t>
  </si>
  <si>
    <t>（な）の敗者</t>
  </si>
  <si>
    <t>（ね）の敗者</t>
  </si>
  <si>
    <t>（た）の敗者</t>
  </si>
  <si>
    <t>（ぬ）の敗者</t>
  </si>
  <si>
    <t>⑮</t>
  </si>
  <si>
    <t>⑲</t>
  </si>
  <si>
    <t>⑬の敗者</t>
  </si>
  <si>
    <t>⑭の敗者</t>
  </si>
  <si>
    <t>⑮の敗者</t>
  </si>
  <si>
    <t>⑯の敗者</t>
  </si>
  <si>
    <t>③の敗者</t>
  </si>
  <si>
    <t>④の敗者</t>
  </si>
  <si>
    <t>５</t>
  </si>
  <si>
    <t>Ｂ</t>
  </si>
  <si>
    <t>そ</t>
  </si>
  <si>
    <t xml:space="preserve">＜女子本トーナメント３２校＞  </t>
  </si>
  <si>
    <t>（は）の敗者</t>
  </si>
  <si>
    <t>（の）の敗者</t>
  </si>
  <si>
    <t>は</t>
  </si>
  <si>
    <t>ひ</t>
  </si>
  <si>
    <t>ふ</t>
  </si>
  <si>
    <t>（ほ）の敗者</t>
  </si>
  <si>
    <t>（ひ）の敗者</t>
  </si>
  <si>
    <t>（ふ）の敗者</t>
  </si>
  <si>
    <t>⑦の敗者</t>
  </si>
  <si>
    <t>⑧の敗者</t>
  </si>
  <si>
    <t>＜本戦１～２R敗者コンソレーション＞　：　1/22～1/23　神戸総合運動公園</t>
  </si>
  <si>
    <t>令和4年1月22日〜23日</t>
  </si>
  <si>
    <t>＜本戦１～２R敗者コンソレーション ２R敗者　＞　：　1/23　神戸総合運動公園</t>
  </si>
  <si>
    <t>＜本戦１～２R敗者コンソレーション １R敗者＞　：　1/23　神戸総合運動公園</t>
  </si>
  <si>
    <t>しあわせの村コート</t>
  </si>
  <si>
    <t>＜本戦１～２R敗者コンソレーション＞　：　1/22～1/23　しあわせの村コート</t>
  </si>
  <si>
    <t>＜本戦１～２R敗者コンソレーション ２R敗者　＞　：　1/23　しあわせの村コート</t>
  </si>
  <si>
    <r>
      <t xml:space="preserve">＜３～４R 敗者コンソレーション＞ </t>
    </r>
    <r>
      <rPr>
        <sz val="24"/>
        <rFont val="ＭＳ Ｐゴシック"/>
        <family val="3"/>
      </rPr>
      <t>1/23しあわせの村コート （本戦と同一対戦の場合は本戦結果に基づく。）</t>
    </r>
  </si>
  <si>
    <t>札幌光星</t>
  </si>
  <si>
    <t>岩手</t>
  </si>
  <si>
    <t>仙台育英</t>
  </si>
  <si>
    <t>駿台甲府</t>
  </si>
  <si>
    <t>大成</t>
  </si>
  <si>
    <t>成蹊</t>
  </si>
  <si>
    <t>日大第三</t>
  </si>
  <si>
    <t>法政大二</t>
  </si>
  <si>
    <t>東京学館浦安</t>
  </si>
  <si>
    <t>東葉</t>
  </si>
  <si>
    <t>麗澤瑞浪</t>
  </si>
  <si>
    <t>名経大市邨</t>
  </si>
  <si>
    <t>日大三島</t>
  </si>
  <si>
    <t>北陸</t>
  </si>
  <si>
    <t>敦賀気比</t>
  </si>
  <si>
    <t>東京学館新潟</t>
  </si>
  <si>
    <t>松商学園</t>
  </si>
  <si>
    <t>相生学院</t>
  </si>
  <si>
    <t>浪速</t>
  </si>
  <si>
    <t>甲南</t>
  </si>
  <si>
    <t>岡山理大附</t>
  </si>
  <si>
    <t>広島国際学院</t>
  </si>
  <si>
    <t>新田</t>
  </si>
  <si>
    <t>鳳凰</t>
  </si>
  <si>
    <t>沖縄尚学</t>
  </si>
  <si>
    <t>折尾愛真</t>
  </si>
  <si>
    <t>聖徳学園</t>
  </si>
  <si>
    <t>興國</t>
  </si>
  <si>
    <t>霞ヶ浦</t>
  </si>
  <si>
    <t>清風</t>
  </si>
  <si>
    <t>岩　手</t>
  </si>
  <si>
    <t>岐　阜</t>
  </si>
  <si>
    <t>広　島</t>
  </si>
  <si>
    <t>北星学園女子</t>
  </si>
  <si>
    <t>日大山形</t>
  </si>
  <si>
    <t>山村学園</t>
  </si>
  <si>
    <t>東洋大牛久</t>
  </si>
  <si>
    <t>東京</t>
  </si>
  <si>
    <t>白鵬女子</t>
  </si>
  <si>
    <t>愛知啓成</t>
  </si>
  <si>
    <t>椙山女学園</t>
  </si>
  <si>
    <t>城南静岡</t>
  </si>
  <si>
    <t>仁愛女子</t>
  </si>
  <si>
    <t>北陸学院</t>
  </si>
  <si>
    <t>新潟第一</t>
  </si>
  <si>
    <t>城南学園</t>
  </si>
  <si>
    <t>大商学園</t>
  </si>
  <si>
    <t>京都外大西</t>
  </si>
  <si>
    <t>山陽女学園</t>
  </si>
  <si>
    <t>山陽学園</t>
  </si>
  <si>
    <t>鹿児島純心</t>
  </si>
  <si>
    <t>東葉</t>
  </si>
  <si>
    <t>岡山学芸館</t>
  </si>
  <si>
    <t>京都両洋</t>
  </si>
  <si>
    <t>桐光学園</t>
  </si>
  <si>
    <t>山　形</t>
  </si>
  <si>
    <t>石　川</t>
  </si>
  <si>
    <t>光泉ｶﾄﾘｯｸ</t>
  </si>
  <si>
    <t>足利大附</t>
  </si>
  <si>
    <t>令和 ４年　全国私立高等学校テニス選手権 団体戦</t>
  </si>
  <si>
    <t>＜本戦１～２R敗者コンソレーション １R敗者＞　：1/23　しあわせの村コート</t>
  </si>
  <si>
    <t>関西</t>
  </si>
  <si>
    <t>かえつ有明</t>
  </si>
  <si>
    <t>東京</t>
  </si>
  <si>
    <t>岡山</t>
  </si>
  <si>
    <t>近畿大附</t>
  </si>
  <si>
    <t>近畿</t>
  </si>
  <si>
    <t>大阪</t>
  </si>
  <si>
    <t>日大鶴ケ丘</t>
  </si>
  <si>
    <t>茨城キリスト</t>
  </si>
  <si>
    <t>大阪女学院</t>
  </si>
  <si>
    <t>北関東</t>
  </si>
  <si>
    <t>茨城</t>
  </si>
  <si>
    <t>東　京</t>
  </si>
  <si>
    <t>近　畿</t>
  </si>
  <si>
    <t>中　国</t>
  </si>
  <si>
    <r>
      <t xml:space="preserve">＜３～４R 敗者コンソレーション＞ </t>
    </r>
    <r>
      <rPr>
        <sz val="24"/>
        <rFont val="ＭＳ Ｐゴシック"/>
        <family val="3"/>
      </rPr>
      <t>1/23神戸総合運動公園 （本戦と同一対戦の場合は本戦結果に基づく。）</t>
    </r>
  </si>
  <si>
    <t>２１</t>
  </si>
  <si>
    <t>３０</t>
  </si>
  <si>
    <t>３０</t>
  </si>
  <si>
    <t>２０</t>
  </si>
  <si>
    <t>２１</t>
  </si>
  <si>
    <t>３０</t>
  </si>
  <si>
    <t>２０</t>
  </si>
  <si>
    <t>３０</t>
  </si>
  <si>
    <t>２０</t>
  </si>
  <si>
    <t>麗澤瑞浪</t>
  </si>
  <si>
    <t>（へ）の敗者</t>
  </si>
  <si>
    <t>２１</t>
  </si>
  <si>
    <t>３０</t>
  </si>
  <si>
    <t>山陽女学園</t>
  </si>
  <si>
    <t>２０</t>
  </si>
  <si>
    <t>２１</t>
  </si>
  <si>
    <t>２１</t>
  </si>
  <si>
    <t>本戦結果</t>
  </si>
  <si>
    <t>による</t>
  </si>
  <si>
    <r>
      <rPr>
        <b/>
        <sz val="20"/>
        <color indexed="10"/>
        <rFont val="ＭＳ Ｐゴシック"/>
        <family val="3"/>
      </rPr>
      <t>２０</t>
    </r>
    <r>
      <rPr>
        <sz val="20"/>
        <rFont val="ＭＳ Ｐゴシック"/>
        <family val="3"/>
      </rPr>
      <t xml:space="preserve">
へ</t>
    </r>
  </si>
  <si>
    <r>
      <rPr>
        <b/>
        <sz val="20"/>
        <color indexed="10"/>
        <rFont val="ＭＳ Ｐゴシック"/>
        <family val="3"/>
      </rPr>
      <t xml:space="preserve">２０
</t>
    </r>
    <r>
      <rPr>
        <sz val="20"/>
        <rFont val="ＭＳ Ｐゴシック"/>
        <family val="3"/>
      </rPr>
      <t>ほ</t>
    </r>
  </si>
  <si>
    <r>
      <rPr>
        <b/>
        <sz val="20"/>
        <color indexed="10"/>
        <rFont val="ＭＳ Ｐゴシック"/>
        <family val="3"/>
      </rPr>
      <t>２０</t>
    </r>
    <r>
      <rPr>
        <sz val="20"/>
        <rFont val="ＭＳ Ｐゴシック"/>
        <family val="3"/>
      </rPr>
      <t xml:space="preserve">
へ</t>
    </r>
  </si>
  <si>
    <r>
      <rPr>
        <b/>
        <sz val="20"/>
        <color indexed="10"/>
        <rFont val="ＭＳ Ｐゴシック"/>
        <family val="3"/>
      </rPr>
      <t>２１</t>
    </r>
    <r>
      <rPr>
        <sz val="20"/>
        <rFont val="ＭＳ Ｐゴシック"/>
        <family val="3"/>
      </rPr>
      <t xml:space="preserve">
ほ</t>
    </r>
  </si>
  <si>
    <t>２１</t>
  </si>
  <si>
    <t>２０</t>
  </si>
  <si>
    <t>２１</t>
  </si>
  <si>
    <t>中止</t>
  </si>
  <si>
    <t>本戦結果より</t>
  </si>
  <si>
    <t>降雨中止</t>
  </si>
  <si>
    <t>２０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</si>
</sst>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_);[Red]\(0.0\)"/>
    <numFmt numFmtId="186" formatCode="#,##0.0_ "/>
    <numFmt numFmtId="187" formatCode="#,##0_ "/>
    <numFmt numFmtId="188" formatCode="_ * #,##0.0_ ;_ * \-#,##0.0_ ;_ * &quot;-&quot;?_ ;_ @_ "/>
  </numFmts>
  <fonts count="69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ゴシック"/>
      <family val="3"/>
    </font>
    <font>
      <sz val="18"/>
      <name val="Arial"/>
      <family val="2"/>
    </font>
    <font>
      <strike/>
      <sz val="20"/>
      <name val="ＭＳ Ｐゴシック"/>
      <family val="3"/>
    </font>
    <font>
      <strike/>
      <sz val="22"/>
      <name val="ＭＳ 明朝"/>
      <family val="1"/>
    </font>
    <font>
      <b/>
      <sz val="20"/>
      <color indexed="10"/>
      <name val="ＭＳ Ｐゴシック"/>
      <family val="3"/>
    </font>
    <font>
      <b/>
      <sz val="20"/>
      <name val="ＭＳ Ｐゴシック"/>
      <family val="3"/>
    </font>
    <font>
      <b/>
      <sz val="28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Arial"/>
      <family val="2"/>
    </font>
    <font>
      <sz val="26"/>
      <color indexed="10"/>
      <name val="ＭＳ Ｐゴシック"/>
      <family val="3"/>
    </font>
    <font>
      <sz val="22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rgb="FFFF0000"/>
      <name val="ＭＳ Ｐゴシック"/>
      <family val="3"/>
    </font>
    <font>
      <b/>
      <sz val="28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20"/>
      <color rgb="FFFF0000"/>
      <name val="Arial"/>
      <family val="2"/>
    </font>
    <font>
      <sz val="26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>
        <color theme="1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theme="1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87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distributed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/>
    </xf>
    <xf numFmtId="0" fontId="26" fillId="0" borderId="0" xfId="61" applyFont="1">
      <alignment/>
      <protection/>
    </xf>
    <xf numFmtId="0" fontId="27" fillId="0" borderId="0" xfId="0" applyNumberFormat="1" applyFont="1" applyAlignment="1">
      <alignment vertical="center"/>
    </xf>
    <xf numFmtId="0" fontId="27" fillId="0" borderId="0" xfId="61" applyNumberFormat="1" applyFont="1" applyAlignment="1">
      <alignment/>
      <protection/>
    </xf>
    <xf numFmtId="0" fontId="27" fillId="0" borderId="0" xfId="61" applyFont="1" applyAlignment="1">
      <alignment/>
      <protection/>
    </xf>
    <xf numFmtId="0" fontId="26" fillId="0" borderId="0" xfId="61" applyFont="1" applyAlignment="1">
      <alignment horizontal="center"/>
      <protection/>
    </xf>
    <xf numFmtId="0" fontId="28" fillId="0" borderId="0" xfId="61" applyFont="1">
      <alignment/>
      <protection/>
    </xf>
    <xf numFmtId="0" fontId="25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58" fontId="27" fillId="0" borderId="0" xfId="61" applyNumberFormat="1" applyFont="1" applyAlignment="1">
      <alignment vertical="center"/>
      <protection/>
    </xf>
    <xf numFmtId="58" fontId="27" fillId="0" borderId="0" xfId="61" applyNumberFormat="1" applyFont="1" applyAlignment="1">
      <alignment horizontal="left" vertical="center"/>
      <protection/>
    </xf>
    <xf numFmtId="0" fontId="27" fillId="0" borderId="0" xfId="61" applyFont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7" fillId="0" borderId="0" xfId="61" applyFont="1" applyAlignment="1">
      <alignment horizontal="center" vertical="center" wrapText="1"/>
      <protection/>
    </xf>
    <xf numFmtId="176" fontId="26" fillId="0" borderId="0" xfId="61" applyNumberFormat="1" applyFont="1" applyAlignment="1">
      <alignment horizontal="distributed" vertical="center"/>
      <protection/>
    </xf>
    <xf numFmtId="0" fontId="26" fillId="0" borderId="0" xfId="61" applyFont="1" applyAlignment="1">
      <alignment horizontal="distributed"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61" applyFont="1" applyAlignment="1">
      <alignment horizontal="distributed" vertical="center"/>
      <protection/>
    </xf>
    <xf numFmtId="0" fontId="30" fillId="0" borderId="0" xfId="61" applyFont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/>
    </xf>
    <xf numFmtId="176" fontId="31" fillId="0" borderId="0" xfId="62" applyNumberFormat="1" applyFont="1" applyBorder="1" applyAlignment="1">
      <alignment horizontal="center"/>
      <protection/>
    </xf>
    <xf numFmtId="177" fontId="31" fillId="0" borderId="0" xfId="0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21" fillId="0" borderId="0" xfId="61" applyFont="1">
      <alignment/>
      <protection/>
    </xf>
    <xf numFmtId="0" fontId="31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distributed" vertical="center"/>
      <protection/>
    </xf>
    <xf numFmtId="0" fontId="29" fillId="0" borderId="0" xfId="61" applyFont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7" fillId="0" borderId="0" xfId="61" applyFont="1" applyAlignment="1">
      <alignment horizontal="left"/>
      <protection/>
    </xf>
    <xf numFmtId="0" fontId="26" fillId="0" borderId="0" xfId="61" applyFont="1" applyAlignment="1">
      <alignment horizontal="right"/>
      <protection/>
    </xf>
    <xf numFmtId="0" fontId="27" fillId="0" borderId="0" xfId="61" applyFont="1" applyBorder="1" applyAlignment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0" fillId="0" borderId="0" xfId="61" applyFont="1" applyAlignment="1">
      <alignment horizontal="distributed" vertical="center" shrinkToFit="1"/>
      <protection/>
    </xf>
    <xf numFmtId="0" fontId="33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176" fontId="26" fillId="0" borderId="0" xfId="61" applyNumberFormat="1" applyFont="1" applyAlignment="1">
      <alignment horizontal="center" vertical="center"/>
      <protection/>
    </xf>
    <xf numFmtId="0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 wrapText="1"/>
    </xf>
    <xf numFmtId="0" fontId="21" fillId="0" borderId="0" xfId="61" applyFont="1" applyBorder="1" applyAlignment="1">
      <alignment horizontal="left" vertical="center"/>
      <protection/>
    </xf>
    <xf numFmtId="49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1" fillId="0" borderId="0" xfId="61" applyFont="1" applyAlignment="1">
      <alignment horizontal="distributed" vertical="center" shrinkToFit="1"/>
      <protection/>
    </xf>
    <xf numFmtId="0" fontId="34" fillId="0" borderId="0" xfId="61" applyFont="1">
      <alignment/>
      <protection/>
    </xf>
    <xf numFmtId="0" fontId="21" fillId="0" borderId="0" xfId="0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49" fontId="34" fillId="0" borderId="0" xfId="61" applyNumberFormat="1" applyFont="1" applyAlignment="1">
      <alignment horizontal="right" vertical="center"/>
      <protection/>
    </xf>
    <xf numFmtId="49" fontId="26" fillId="0" borderId="0" xfId="61" applyNumberFormat="1" applyFont="1" applyAlignment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61" applyFont="1" applyAlignment="1">
      <alignment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35" fillId="0" borderId="0" xfId="61" applyFont="1" applyAlignment="1">
      <alignment horizontal="distributed" vertical="center"/>
      <protection/>
    </xf>
    <xf numFmtId="0" fontId="30" fillId="0" borderId="0" xfId="61" applyFont="1" applyBorder="1" applyAlignment="1">
      <alignment horizontal="distributed" vertical="center" shrinkToFit="1"/>
      <protection/>
    </xf>
    <xf numFmtId="0" fontId="27" fillId="0" borderId="0" xfId="61" applyFont="1" applyAlignment="1">
      <alignment vertical="center"/>
      <protection/>
    </xf>
    <xf numFmtId="0" fontId="29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left" vertical="center"/>
      <protection/>
    </xf>
    <xf numFmtId="0" fontId="34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horizontal="left" vertical="center"/>
      <protection/>
    </xf>
    <xf numFmtId="0" fontId="27" fillId="0" borderId="0" xfId="61" applyNumberFormat="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35" fillId="0" borderId="0" xfId="61" applyFont="1" applyAlignment="1">
      <alignment vertical="center"/>
      <protection/>
    </xf>
    <xf numFmtId="0" fontId="21" fillId="0" borderId="0" xfId="61" applyFont="1" applyAlignment="1">
      <alignment horizontal="right"/>
      <protection/>
    </xf>
    <xf numFmtId="0" fontId="26" fillId="0" borderId="10" xfId="61" applyFont="1" applyBorder="1">
      <alignment/>
      <protection/>
    </xf>
    <xf numFmtId="0" fontId="28" fillId="0" borderId="0" xfId="61" applyFont="1" applyBorder="1" applyAlignment="1">
      <alignment horizontal="center"/>
      <protection/>
    </xf>
    <xf numFmtId="0" fontId="26" fillId="0" borderId="0" xfId="61" applyFont="1" applyBorder="1">
      <alignment/>
      <protection/>
    </xf>
    <xf numFmtId="0" fontId="21" fillId="0" borderId="0" xfId="61" applyFont="1" applyBorder="1" applyAlignment="1">
      <alignment horizontal="right"/>
      <protection/>
    </xf>
    <xf numFmtId="0" fontId="28" fillId="0" borderId="0" xfId="61" applyFont="1" applyBorder="1">
      <alignment/>
      <protection/>
    </xf>
    <xf numFmtId="0" fontId="36" fillId="0" borderId="0" xfId="61" applyFont="1" applyAlignment="1">
      <alignment horizontal="right"/>
      <protection/>
    </xf>
    <xf numFmtId="0" fontId="36" fillId="0" borderId="0" xfId="61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36" fillId="0" borderId="0" xfId="61" applyFont="1" applyAlignment="1">
      <alignment horizontal="distributed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36" fillId="0" borderId="0" xfId="61" applyFont="1" applyBorder="1">
      <alignment/>
      <protection/>
    </xf>
    <xf numFmtId="0" fontId="28" fillId="0" borderId="0" xfId="61" applyFont="1" applyBorder="1" applyAlignment="1">
      <alignment horizontal="distributed" vertical="center"/>
      <protection/>
    </xf>
    <xf numFmtId="0" fontId="31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0" fontId="34" fillId="0" borderId="0" xfId="61" applyFont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3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2" fillId="0" borderId="0" xfId="61" applyFont="1" applyBorder="1" applyAlignment="1">
      <alignment vertical="center"/>
      <protection/>
    </xf>
    <xf numFmtId="0" fontId="26" fillId="0" borderId="10" xfId="61" applyFont="1" applyBorder="1" applyAlignment="1">
      <alignment vertical="center"/>
      <protection/>
    </xf>
    <xf numFmtId="0" fontId="30" fillId="0" borderId="0" xfId="0" applyFont="1" applyBorder="1" applyAlignment="1">
      <alignment horizontal="distributed" vertical="center"/>
    </xf>
    <xf numFmtId="0" fontId="26" fillId="0" borderId="0" xfId="61" applyFont="1" applyBorder="1" applyAlignment="1">
      <alignment vertical="center" wrapText="1"/>
      <protection/>
    </xf>
    <xf numFmtId="0" fontId="26" fillId="0" borderId="12" xfId="61" applyFont="1" applyBorder="1" applyAlignment="1">
      <alignment vertical="center"/>
      <protection/>
    </xf>
    <xf numFmtId="0" fontId="26" fillId="0" borderId="0" xfId="61" applyFont="1" applyAlignment="1">
      <alignment vertical="center" wrapText="1"/>
      <protection/>
    </xf>
    <xf numFmtId="0" fontId="31" fillId="0" borderId="0" xfId="61" applyFont="1" applyAlignment="1">
      <alignment vertical="center" wrapText="1"/>
      <protection/>
    </xf>
    <xf numFmtId="0" fontId="26" fillId="0" borderId="13" xfId="61" applyFont="1" applyBorder="1" applyAlignment="1">
      <alignment horizontal="left" vertical="center"/>
      <protection/>
    </xf>
    <xf numFmtId="0" fontId="26" fillId="0" borderId="14" xfId="61" applyFont="1" applyBorder="1" applyAlignment="1">
      <alignment horizontal="left" vertical="center"/>
      <protection/>
    </xf>
    <xf numFmtId="0" fontId="21" fillId="0" borderId="11" xfId="61" applyFont="1" applyBorder="1" applyAlignment="1">
      <alignment horizontal="right"/>
      <protection/>
    </xf>
    <xf numFmtId="0" fontId="31" fillId="0" borderId="11" xfId="61" applyFont="1" applyBorder="1" applyAlignment="1">
      <alignment vertical="center" wrapText="1"/>
      <protection/>
    </xf>
    <xf numFmtId="0" fontId="36" fillId="0" borderId="11" xfId="61" applyFont="1" applyBorder="1">
      <alignment/>
      <protection/>
    </xf>
    <xf numFmtId="0" fontId="28" fillId="0" borderId="15" xfId="61" applyFont="1" applyBorder="1" applyAlignment="1">
      <alignment/>
      <protection/>
    </xf>
    <xf numFmtId="0" fontId="26" fillId="0" borderId="11" xfId="61" applyFont="1" applyBorder="1">
      <alignment/>
      <protection/>
    </xf>
    <xf numFmtId="0" fontId="28" fillId="0" borderId="0" xfId="0" applyFont="1" applyBorder="1" applyAlignment="1">
      <alignment horizontal="distributed" vertical="center"/>
    </xf>
    <xf numFmtId="0" fontId="26" fillId="0" borderId="16" xfId="61" applyFont="1" applyBorder="1">
      <alignment/>
      <protection/>
    </xf>
    <xf numFmtId="0" fontId="26" fillId="0" borderId="17" xfId="61" applyFont="1" applyBorder="1">
      <alignment/>
      <protection/>
    </xf>
    <xf numFmtId="0" fontId="36" fillId="0" borderId="17" xfId="61" applyFont="1" applyBorder="1">
      <alignment/>
      <protection/>
    </xf>
    <xf numFmtId="0" fontId="36" fillId="0" borderId="18" xfId="61" applyFont="1" applyBorder="1">
      <alignment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21" xfId="61" applyFont="1" applyBorder="1">
      <alignment/>
      <protection/>
    </xf>
    <xf numFmtId="0" fontId="28" fillId="0" borderId="12" xfId="61" applyFont="1" applyBorder="1" applyAlignment="1">
      <alignment/>
      <protection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21" xfId="61" applyFont="1" applyBorder="1">
      <alignment/>
      <protection/>
    </xf>
    <xf numFmtId="0" fontId="34" fillId="0" borderId="0" xfId="0" applyFont="1" applyBorder="1" applyAlignment="1">
      <alignment horizontal="distributed" vertical="center"/>
    </xf>
    <xf numFmtId="0" fontId="32" fillId="0" borderId="0" xfId="61" applyFont="1">
      <alignment/>
      <protection/>
    </xf>
    <xf numFmtId="0" fontId="31" fillId="0" borderId="0" xfId="61" applyFont="1" applyBorder="1" applyAlignment="1">
      <alignment vertical="center" wrapText="1"/>
      <protection/>
    </xf>
    <xf numFmtId="0" fontId="26" fillId="0" borderId="22" xfId="61" applyFont="1" applyBorder="1" applyAlignment="1">
      <alignment vertical="center" wrapText="1"/>
      <protection/>
    </xf>
    <xf numFmtId="0" fontId="26" fillId="0" borderId="23" xfId="61" applyFont="1" applyBorder="1" applyAlignment="1">
      <alignment vertical="center" wrapText="1"/>
      <protection/>
    </xf>
    <xf numFmtId="0" fontId="31" fillId="0" borderId="23" xfId="61" applyFont="1" applyBorder="1" applyAlignment="1">
      <alignment vertical="center" wrapText="1"/>
      <protection/>
    </xf>
    <xf numFmtId="0" fontId="36" fillId="0" borderId="23" xfId="61" applyFont="1" applyBorder="1">
      <alignment/>
      <protection/>
    </xf>
    <xf numFmtId="0" fontId="26" fillId="0" borderId="21" xfId="61" applyFont="1" applyBorder="1">
      <alignment/>
      <protection/>
    </xf>
    <xf numFmtId="0" fontId="26" fillId="0" borderId="23" xfId="61" applyFont="1" applyBorder="1">
      <alignment/>
      <protection/>
    </xf>
    <xf numFmtId="0" fontId="26" fillId="0" borderId="24" xfId="61" applyFont="1" applyBorder="1" applyAlignment="1">
      <alignment vertical="center" wrapText="1"/>
      <protection/>
    </xf>
    <xf numFmtId="0" fontId="28" fillId="0" borderId="21" xfId="61" applyFont="1" applyBorder="1" applyAlignment="1">
      <alignment/>
      <protection/>
    </xf>
    <xf numFmtId="0" fontId="36" fillId="0" borderId="21" xfId="61" applyFont="1" applyBorder="1">
      <alignment/>
      <protection/>
    </xf>
    <xf numFmtId="0" fontId="26" fillId="0" borderId="22" xfId="61" applyFont="1" applyBorder="1" applyAlignment="1">
      <alignment/>
      <protection/>
    </xf>
    <xf numFmtId="0" fontId="26" fillId="0" borderId="23" xfId="61" applyFont="1" applyBorder="1" applyAlignment="1">
      <alignment/>
      <protection/>
    </xf>
    <xf numFmtId="0" fontId="28" fillId="0" borderId="23" xfId="61" applyFont="1" applyBorder="1" applyAlignment="1">
      <alignment/>
      <protection/>
    </xf>
    <xf numFmtId="0" fontId="26" fillId="0" borderId="24" xfId="61" applyFont="1" applyBorder="1" applyAlignment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176" fontId="26" fillId="0" borderId="0" xfId="61" applyNumberFormat="1" applyFont="1" applyBorder="1" applyAlignment="1">
      <alignment horizontal="distributed" vertical="center"/>
      <protection/>
    </xf>
    <xf numFmtId="49" fontId="26" fillId="0" borderId="0" xfId="61" applyNumberFormat="1" applyFont="1" applyAlignment="1">
      <alignment horizontal="distributed" vertical="center"/>
      <protection/>
    </xf>
    <xf numFmtId="0" fontId="36" fillId="0" borderId="0" xfId="61" applyFont="1" applyAlignment="1">
      <alignment horizontal="distributed"/>
      <protection/>
    </xf>
    <xf numFmtId="0" fontId="21" fillId="0" borderId="0" xfId="61" applyFont="1">
      <alignment/>
      <protection/>
    </xf>
    <xf numFmtId="0" fontId="35" fillId="0" borderId="0" xfId="61" applyFont="1" applyBorder="1" applyAlignment="1">
      <alignment horizontal="distributed" vertical="center"/>
      <protection/>
    </xf>
    <xf numFmtId="0" fontId="27" fillId="0" borderId="0" xfId="61" applyFont="1" applyAlignment="1">
      <alignment horizontal="center"/>
      <protection/>
    </xf>
    <xf numFmtId="176" fontId="31" fillId="0" borderId="0" xfId="61" applyNumberFormat="1" applyFont="1" applyAlignment="1">
      <alignment horizontal="distributed" vertical="center"/>
      <protection/>
    </xf>
    <xf numFmtId="0" fontId="31" fillId="0" borderId="0" xfId="61" applyFont="1">
      <alignment/>
      <protection/>
    </xf>
    <xf numFmtId="0" fontId="38" fillId="0" borderId="0" xfId="61" applyFont="1">
      <alignment/>
      <protection/>
    </xf>
    <xf numFmtId="0" fontId="3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distributed"/>
    </xf>
    <xf numFmtId="0" fontId="22" fillId="0" borderId="0" xfId="0" applyFont="1" applyBorder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27" fillId="0" borderId="0" xfId="61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6" fillId="0" borderId="0" xfId="61" applyNumberFormat="1" applyFont="1">
      <alignment/>
      <protection/>
    </xf>
    <xf numFmtId="49" fontId="26" fillId="0" borderId="0" xfId="61" applyNumberFormat="1" applyFont="1" applyAlignment="1">
      <alignment horizontal="center"/>
      <protection/>
    </xf>
    <xf numFmtId="49" fontId="0" fillId="0" borderId="0" xfId="61" applyNumberFormat="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0" fontId="27" fillId="0" borderId="0" xfId="61" applyFont="1" applyAlignment="1">
      <alignment horizontal="left" vertical="center"/>
      <protection/>
    </xf>
    <xf numFmtId="0" fontId="34" fillId="0" borderId="0" xfId="0" applyFont="1" applyAlignment="1">
      <alignment horizontal="distributed" vertical="center"/>
    </xf>
    <xf numFmtId="0" fontId="36" fillId="0" borderId="0" xfId="61" applyFont="1" applyBorder="1" applyAlignment="1">
      <alignment horizontal="distributed" vertical="center"/>
      <protection/>
    </xf>
    <xf numFmtId="176" fontId="26" fillId="0" borderId="0" xfId="61" applyNumberFormat="1" applyFont="1" applyBorder="1" applyAlignment="1">
      <alignment horizontal="center" vertical="center"/>
      <protection/>
    </xf>
    <xf numFmtId="0" fontId="36" fillId="0" borderId="0" xfId="61" applyFont="1" applyBorder="1" applyAlignment="1">
      <alignment horizontal="right"/>
      <protection/>
    </xf>
    <xf numFmtId="0" fontId="32" fillId="0" borderId="0" xfId="61" applyFont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58" fontId="27" fillId="0" borderId="0" xfId="61" applyNumberFormat="1" applyFont="1" applyAlignment="1">
      <alignment horizontal="right" vertical="center"/>
      <protection/>
    </xf>
    <xf numFmtId="0" fontId="29" fillId="0" borderId="0" xfId="0" applyFont="1" applyBorder="1" applyAlignment="1">
      <alignment horizontal="distributed" vertical="center" wrapText="1"/>
    </xf>
    <xf numFmtId="58" fontId="26" fillId="0" borderId="0" xfId="61" applyNumberFormat="1" applyFont="1" applyAlignment="1">
      <alignment horizontal="left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 wrapText="1"/>
      <protection/>
    </xf>
    <xf numFmtId="0" fontId="26" fillId="0" borderId="0" xfId="0" applyFont="1" applyAlignment="1">
      <alignment horizontal="distributed" vertical="center"/>
    </xf>
    <xf numFmtId="0" fontId="26" fillId="0" borderId="0" xfId="61" applyFont="1" applyAlignment="1">
      <alignment horizontal="distributed" vertical="center" shrinkToFit="1"/>
      <protection/>
    </xf>
    <xf numFmtId="0" fontId="26" fillId="0" borderId="0" xfId="61" applyFont="1" applyBorder="1" applyAlignment="1">
      <alignment horizontal="distributed" vertical="center" shrinkToFit="1"/>
      <protection/>
    </xf>
    <xf numFmtId="0" fontId="27" fillId="0" borderId="0" xfId="61" applyFont="1" applyAlignment="1">
      <alignment horizontal="distributed"/>
      <protection/>
    </xf>
    <xf numFmtId="0" fontId="0" fillId="0" borderId="0" xfId="61" applyFont="1" applyAlignment="1">
      <alignment horizontal="distributed"/>
      <protection/>
    </xf>
    <xf numFmtId="0" fontId="26" fillId="0" borderId="0" xfId="61" applyFont="1" applyAlignment="1">
      <alignment horizontal="distributed"/>
      <protection/>
    </xf>
    <xf numFmtId="0" fontId="39" fillId="0" borderId="0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21" fillId="0" borderId="0" xfId="61" applyFont="1" applyAlignment="1">
      <alignment horizontal="left" vertical="center"/>
      <protection/>
    </xf>
    <xf numFmtId="49" fontId="31" fillId="0" borderId="0" xfId="61" applyNumberFormat="1" applyFont="1" applyAlignment="1">
      <alignment horizontal="center" vertical="center"/>
      <protection/>
    </xf>
    <xf numFmtId="0" fontId="28" fillId="0" borderId="30" xfId="61" applyFont="1" applyBorder="1" applyAlignment="1">
      <alignment horizontal="center" vertical="center"/>
      <protection/>
    </xf>
    <xf numFmtId="0" fontId="26" fillId="0" borderId="30" xfId="61" applyFont="1" applyBorder="1" applyAlignment="1">
      <alignment horizontal="center" vertical="center"/>
      <protection/>
    </xf>
    <xf numFmtId="49" fontId="28" fillId="0" borderId="30" xfId="61" applyNumberFormat="1" applyFont="1" applyBorder="1" applyAlignment="1">
      <alignment horizontal="center" vertical="center"/>
      <protection/>
    </xf>
    <xf numFmtId="49" fontId="28" fillId="0" borderId="0" xfId="61" applyNumberFormat="1" applyFont="1" applyBorder="1" applyAlignment="1">
      <alignment horizontal="center" vertical="center"/>
      <protection/>
    </xf>
    <xf numFmtId="49" fontId="32" fillId="0" borderId="0" xfId="61" applyNumberFormat="1" applyFont="1" applyBorder="1" applyAlignment="1">
      <alignment vertical="center"/>
      <protection/>
    </xf>
    <xf numFmtId="49" fontId="26" fillId="0" borderId="31" xfId="61" applyNumberFormat="1" applyFont="1" applyBorder="1" applyAlignment="1">
      <alignment horizontal="center" vertical="center"/>
      <protection/>
    </xf>
    <xf numFmtId="49" fontId="26" fillId="0" borderId="32" xfId="61" applyNumberFormat="1" applyFont="1" applyBorder="1" applyAlignment="1">
      <alignment horizontal="center" vertical="center"/>
      <protection/>
    </xf>
    <xf numFmtId="49" fontId="26" fillId="0" borderId="21" xfId="61" applyNumberFormat="1" applyFont="1" applyBorder="1" applyAlignment="1">
      <alignment horizontal="center" vertical="center"/>
      <protection/>
    </xf>
    <xf numFmtId="49" fontId="26" fillId="0" borderId="0" xfId="61" applyNumberFormat="1" applyFont="1" applyBorder="1" applyAlignment="1">
      <alignment vertical="center"/>
      <protection/>
    </xf>
    <xf numFmtId="49" fontId="26" fillId="0" borderId="30" xfId="61" applyNumberFormat="1" applyFont="1" applyBorder="1" applyAlignment="1">
      <alignment vertical="center"/>
      <protection/>
    </xf>
    <xf numFmtId="49" fontId="26" fillId="0" borderId="11" xfId="61" applyNumberFormat="1" applyFont="1" applyBorder="1" applyAlignment="1">
      <alignment horizontal="center" vertical="center"/>
      <protection/>
    </xf>
    <xf numFmtId="49" fontId="32" fillId="0" borderId="31" xfId="61" applyNumberFormat="1" applyFont="1" applyBorder="1" applyAlignment="1">
      <alignment vertical="center"/>
      <protection/>
    </xf>
    <xf numFmtId="49" fontId="32" fillId="0" borderId="32" xfId="61" applyNumberFormat="1" applyFont="1" applyBorder="1" applyAlignment="1">
      <alignment vertical="center"/>
      <protection/>
    </xf>
    <xf numFmtId="49" fontId="26" fillId="0" borderId="10" xfId="61" applyNumberFormat="1" applyFont="1" applyBorder="1" applyAlignment="1">
      <alignment vertical="center"/>
      <protection/>
    </xf>
    <xf numFmtId="49" fontId="26" fillId="0" borderId="11" xfId="61" applyNumberFormat="1" applyFont="1" applyBorder="1" applyAlignment="1">
      <alignment vertical="center"/>
      <protection/>
    </xf>
    <xf numFmtId="49" fontId="26" fillId="0" borderId="33" xfId="61" applyNumberFormat="1" applyFont="1" applyBorder="1" applyAlignment="1">
      <alignment vertical="center"/>
      <protection/>
    </xf>
    <xf numFmtId="49" fontId="26" fillId="0" borderId="34" xfId="61" applyNumberFormat="1" applyFont="1" applyBorder="1" applyAlignment="1">
      <alignment horizontal="center" vertical="center"/>
      <protection/>
    </xf>
    <xf numFmtId="49" fontId="26" fillId="0" borderId="35" xfId="61" applyNumberFormat="1" applyFont="1" applyBorder="1" applyAlignment="1">
      <alignment horizontal="center" vertical="center"/>
      <protection/>
    </xf>
    <xf numFmtId="49" fontId="26" fillId="0" borderId="33" xfId="61" applyNumberFormat="1" applyFont="1" applyBorder="1" applyAlignment="1">
      <alignment horizontal="center" vertical="center"/>
      <protection/>
    </xf>
    <xf numFmtId="49" fontId="26" fillId="0" borderId="30" xfId="61" applyNumberFormat="1" applyFont="1" applyBorder="1" applyAlignment="1">
      <alignment horizontal="center" vertical="center"/>
      <protection/>
    </xf>
    <xf numFmtId="49" fontId="26" fillId="0" borderId="10" xfId="61" applyNumberFormat="1" applyFont="1" applyBorder="1" applyAlignment="1">
      <alignment horizontal="center" vertical="center"/>
      <protection/>
    </xf>
    <xf numFmtId="49" fontId="26" fillId="0" borderId="36" xfId="61" applyNumberFormat="1" applyFont="1" applyBorder="1" applyAlignment="1">
      <alignment horizontal="center" vertical="center"/>
      <protection/>
    </xf>
    <xf numFmtId="49" fontId="26" fillId="0" borderId="35" xfId="61" applyNumberFormat="1" applyFont="1" applyBorder="1" applyAlignment="1">
      <alignment vertical="center"/>
      <protection/>
    </xf>
    <xf numFmtId="49" fontId="26" fillId="0" borderId="37" xfId="61" applyNumberFormat="1" applyFont="1" applyBorder="1" applyAlignment="1">
      <alignment horizontal="center" vertical="center"/>
      <protection/>
    </xf>
    <xf numFmtId="49" fontId="26" fillId="0" borderId="38" xfId="61" applyNumberFormat="1" applyFont="1" applyBorder="1" applyAlignment="1">
      <alignment vertical="center"/>
      <protection/>
    </xf>
    <xf numFmtId="49" fontId="55" fillId="0" borderId="39" xfId="61" applyNumberFormat="1" applyFont="1" applyBorder="1" applyAlignment="1">
      <alignment horizontal="center" vertical="center"/>
      <protection/>
    </xf>
    <xf numFmtId="49" fontId="56" fillId="0" borderId="0" xfId="61" applyNumberFormat="1" applyFont="1" applyBorder="1" applyAlignment="1">
      <alignment vertical="center"/>
      <protection/>
    </xf>
    <xf numFmtId="49" fontId="55" fillId="0" borderId="40" xfId="61" applyNumberFormat="1" applyFont="1" applyBorder="1" applyAlignment="1">
      <alignment horizontal="center" vertical="center"/>
      <protection/>
    </xf>
    <xf numFmtId="49" fontId="57" fillId="0" borderId="11" xfId="61" applyNumberFormat="1" applyFont="1" applyBorder="1" applyAlignment="1">
      <alignment horizontal="center" vertical="center"/>
      <protection/>
    </xf>
    <xf numFmtId="49" fontId="57" fillId="0" borderId="31" xfId="61" applyNumberFormat="1" applyFont="1" applyBorder="1" applyAlignment="1">
      <alignment horizontal="center" vertical="center"/>
      <protection/>
    </xf>
    <xf numFmtId="49" fontId="57" fillId="0" borderId="0" xfId="61" applyNumberFormat="1" applyFont="1" applyBorder="1" applyAlignment="1">
      <alignment horizontal="center" vertical="center"/>
      <protection/>
    </xf>
    <xf numFmtId="49" fontId="55" fillId="0" borderId="37" xfId="61" applyNumberFormat="1" applyFont="1" applyBorder="1" applyAlignment="1">
      <alignment vertical="center"/>
      <protection/>
    </xf>
    <xf numFmtId="49" fontId="55" fillId="0" borderId="11" xfId="61" applyNumberFormat="1" applyFont="1" applyBorder="1" applyAlignment="1">
      <alignment horizontal="center" vertical="center"/>
      <protection/>
    </xf>
    <xf numFmtId="49" fontId="55" fillId="0" borderId="31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Border="1" applyAlignment="1">
      <alignment horizontal="center" vertical="center"/>
      <protection/>
    </xf>
    <xf numFmtId="49" fontId="55" fillId="0" borderId="32" xfId="61" applyNumberFormat="1" applyFont="1" applyBorder="1" applyAlignment="1">
      <alignment horizontal="center" vertical="center"/>
      <protection/>
    </xf>
    <xf numFmtId="49" fontId="55" fillId="0" borderId="41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vertical="center"/>
      <protection/>
    </xf>
    <xf numFmtId="49" fontId="55" fillId="0" borderId="0" xfId="61" applyNumberFormat="1" applyFont="1" applyBorder="1" applyAlignment="1">
      <alignment vertical="center"/>
      <protection/>
    </xf>
    <xf numFmtId="49" fontId="55" fillId="0" borderId="11" xfId="61" applyNumberFormat="1" applyFont="1" applyBorder="1" applyAlignment="1">
      <alignment vertical="center"/>
      <protection/>
    </xf>
    <xf numFmtId="49" fontId="55" fillId="0" borderId="42" xfId="61" applyNumberFormat="1" applyFont="1" applyBorder="1" applyAlignment="1">
      <alignment horizontal="center" vertical="center"/>
      <protection/>
    </xf>
    <xf numFmtId="49" fontId="55" fillId="0" borderId="41" xfId="61" applyNumberFormat="1" applyFont="1" applyBorder="1" applyAlignment="1">
      <alignment horizontal="center" vertical="center"/>
      <protection/>
    </xf>
    <xf numFmtId="49" fontId="55" fillId="0" borderId="43" xfId="61" applyNumberFormat="1" applyFont="1" applyBorder="1" applyAlignment="1">
      <alignment horizontal="center" vertical="center"/>
      <protection/>
    </xf>
    <xf numFmtId="49" fontId="55" fillId="0" borderId="39" xfId="61" applyNumberFormat="1" applyFont="1" applyBorder="1" applyAlignment="1">
      <alignment vertical="center"/>
      <protection/>
    </xf>
    <xf numFmtId="49" fontId="55" fillId="0" borderId="42" xfId="61" applyNumberFormat="1" applyFont="1" applyBorder="1" applyAlignment="1">
      <alignment vertical="center"/>
      <protection/>
    </xf>
    <xf numFmtId="49" fontId="55" fillId="0" borderId="36" xfId="61" applyNumberFormat="1" applyFont="1" applyBorder="1" applyAlignment="1">
      <alignment horizontal="center" vertical="center"/>
      <protection/>
    </xf>
    <xf numFmtId="49" fontId="55" fillId="0" borderId="23" xfId="61" applyNumberFormat="1" applyFont="1" applyBorder="1" applyAlignment="1">
      <alignment vertical="center"/>
      <protection/>
    </xf>
    <xf numFmtId="49" fontId="55" fillId="0" borderId="21" xfId="61" applyNumberFormat="1" applyFont="1" applyBorder="1" applyAlignment="1">
      <alignment horizontal="center" vertical="center"/>
      <protection/>
    </xf>
    <xf numFmtId="49" fontId="55" fillId="0" borderId="40" xfId="61" applyNumberFormat="1" applyFont="1" applyBorder="1" applyAlignment="1">
      <alignment vertical="center"/>
      <protection/>
    </xf>
    <xf numFmtId="49" fontId="32" fillId="0" borderId="32" xfId="61" applyNumberFormat="1" applyFont="1" applyBorder="1" applyAlignment="1">
      <alignment horizontal="center" vertical="center"/>
      <protection/>
    </xf>
    <xf numFmtId="49" fontId="26" fillId="0" borderId="44" xfId="61" applyNumberFormat="1" applyFont="1" applyBorder="1" applyAlignment="1">
      <alignment horizontal="center" vertical="center"/>
      <protection/>
    </xf>
    <xf numFmtId="49" fontId="55" fillId="0" borderId="44" xfId="61" applyNumberFormat="1" applyFont="1" applyBorder="1" applyAlignment="1">
      <alignment horizontal="center" vertical="center"/>
      <protection/>
    </xf>
    <xf numFmtId="49" fontId="26" fillId="0" borderId="45" xfId="61" applyNumberFormat="1" applyFont="1" applyBorder="1" applyAlignment="1">
      <alignment horizontal="center" vertical="center"/>
      <protection/>
    </xf>
    <xf numFmtId="49" fontId="26" fillId="0" borderId="46" xfId="61" applyNumberFormat="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28" fillId="0" borderId="32" xfId="61" applyFont="1" applyBorder="1" applyAlignment="1">
      <alignment horizontal="center" vertical="center"/>
      <protection/>
    </xf>
    <xf numFmtId="0" fontId="28" fillId="0" borderId="40" xfId="61" applyFont="1" applyBorder="1" applyAlignment="1">
      <alignment horizontal="center" vertical="center"/>
      <protection/>
    </xf>
    <xf numFmtId="49" fontId="32" fillId="0" borderId="47" xfId="61" applyNumberFormat="1" applyFont="1" applyBorder="1" applyAlignment="1">
      <alignment vertical="center"/>
      <protection/>
    </xf>
    <xf numFmtId="49" fontId="32" fillId="0" borderId="39" xfId="61" applyNumberFormat="1" applyFont="1" applyBorder="1" applyAlignment="1">
      <alignment vertical="center"/>
      <protection/>
    </xf>
    <xf numFmtId="49" fontId="32" fillId="0" borderId="30" xfId="61" applyNumberFormat="1" applyFont="1" applyBorder="1" applyAlignment="1">
      <alignment vertical="center"/>
      <protection/>
    </xf>
    <xf numFmtId="49" fontId="32" fillId="0" borderId="12" xfId="61" applyNumberFormat="1" applyFont="1" applyBorder="1" applyAlignment="1">
      <alignment vertical="center"/>
      <protection/>
    </xf>
    <xf numFmtId="49" fontId="28" fillId="0" borderId="10" xfId="61" applyNumberFormat="1" applyFont="1" applyBorder="1" applyAlignment="1">
      <alignment horizontal="center" vertical="center"/>
      <protection/>
    </xf>
    <xf numFmtId="49" fontId="26" fillId="0" borderId="48" xfId="61" applyNumberFormat="1" applyFont="1" applyBorder="1" applyAlignment="1">
      <alignment horizontal="center" vertical="center"/>
      <protection/>
    </xf>
    <xf numFmtId="49" fontId="26" fillId="0" borderId="49" xfId="61" applyNumberFormat="1" applyFont="1" applyBorder="1" applyAlignment="1">
      <alignment horizontal="center" vertical="center"/>
      <protection/>
    </xf>
    <xf numFmtId="49" fontId="26" fillId="0" borderId="44" xfId="61" applyNumberFormat="1" applyFont="1" applyBorder="1" applyAlignment="1">
      <alignment vertical="center"/>
      <protection/>
    </xf>
    <xf numFmtId="49" fontId="26" fillId="0" borderId="50" xfId="61" applyNumberFormat="1" applyFont="1" applyBorder="1" applyAlignment="1">
      <alignment horizontal="center" vertical="center"/>
      <protection/>
    </xf>
    <xf numFmtId="49" fontId="26" fillId="0" borderId="23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left" vertical="center"/>
      <protection/>
    </xf>
    <xf numFmtId="49" fontId="33" fillId="0" borderId="0" xfId="61" applyNumberFormat="1" applyFont="1" applyBorder="1" applyAlignment="1">
      <alignment horizontal="center" vertical="center"/>
      <protection/>
    </xf>
    <xf numFmtId="49" fontId="34" fillId="0" borderId="0" xfId="61" applyNumberFormat="1" applyFont="1" applyAlignment="1">
      <alignment vertical="center"/>
      <protection/>
    </xf>
    <xf numFmtId="49" fontId="26" fillId="0" borderId="12" xfId="61" applyNumberFormat="1" applyFont="1" applyBorder="1" applyAlignment="1">
      <alignment vertical="center"/>
      <protection/>
    </xf>
    <xf numFmtId="49" fontId="31" fillId="0" borderId="0" xfId="61" applyNumberFormat="1" applyFont="1" applyBorder="1" applyAlignment="1">
      <alignment horizontal="center" vertical="center"/>
      <protection/>
    </xf>
    <xf numFmtId="49" fontId="55" fillId="0" borderId="49" xfId="61" applyNumberFormat="1" applyFont="1" applyBorder="1" applyAlignment="1">
      <alignment horizontal="center" vertical="center"/>
      <protection/>
    </xf>
    <xf numFmtId="49" fontId="55" fillId="0" borderId="51" xfId="61" applyNumberFormat="1" applyFont="1" applyBorder="1" applyAlignment="1">
      <alignment horizontal="center" vertical="center"/>
      <protection/>
    </xf>
    <xf numFmtId="49" fontId="42" fillId="0" borderId="31" xfId="61" applyNumberFormat="1" applyFont="1" applyBorder="1" applyAlignment="1">
      <alignment horizontal="center" vertical="center"/>
      <protection/>
    </xf>
    <xf numFmtId="49" fontId="42" fillId="0" borderId="0" xfId="61" applyNumberFormat="1" applyFont="1" applyAlignment="1">
      <alignment horizontal="distributed" vertical="center"/>
      <protection/>
    </xf>
    <xf numFmtId="176" fontId="42" fillId="0" borderId="0" xfId="61" applyNumberFormat="1" applyFont="1" applyAlignment="1">
      <alignment horizontal="distributed" vertical="center"/>
      <protection/>
    </xf>
    <xf numFmtId="49" fontId="59" fillId="0" borderId="0" xfId="61" applyNumberFormat="1" applyFont="1" applyBorder="1" applyAlignment="1">
      <alignment horizontal="center" vertical="center"/>
      <protection/>
    </xf>
    <xf numFmtId="49" fontId="59" fillId="0" borderId="0" xfId="61" applyNumberFormat="1" applyFont="1" applyBorder="1" applyAlignment="1">
      <alignment vertical="center"/>
      <protection/>
    </xf>
    <xf numFmtId="0" fontId="28" fillId="0" borderId="52" xfId="61" applyFont="1" applyBorder="1" applyAlignment="1">
      <alignment horizontal="center" vertical="center"/>
      <protection/>
    </xf>
    <xf numFmtId="0" fontId="28" fillId="0" borderId="53" xfId="61" applyFont="1" applyBorder="1" applyAlignment="1">
      <alignment horizontal="center" vertical="center"/>
      <protection/>
    </xf>
    <xf numFmtId="0" fontId="28" fillId="0" borderId="31" xfId="61" applyFont="1" applyBorder="1" applyAlignment="1">
      <alignment horizontal="center" vertical="center"/>
      <protection/>
    </xf>
    <xf numFmtId="49" fontId="55" fillId="0" borderId="54" xfId="61" applyNumberFormat="1" applyFont="1" applyBorder="1" applyAlignment="1">
      <alignment horizontal="center" vertical="center"/>
      <protection/>
    </xf>
    <xf numFmtId="49" fontId="55" fillId="0" borderId="55" xfId="61" applyNumberFormat="1" applyFont="1" applyBorder="1" applyAlignment="1">
      <alignment horizontal="center" vertical="center"/>
      <protection/>
    </xf>
    <xf numFmtId="49" fontId="55" fillId="0" borderId="56" xfId="61" applyNumberFormat="1" applyFont="1" applyBorder="1" applyAlignment="1">
      <alignment horizontal="center" vertical="center"/>
      <protection/>
    </xf>
    <xf numFmtId="0" fontId="28" fillId="0" borderId="35" xfId="61" applyFont="1" applyBorder="1" applyAlignment="1">
      <alignment horizontal="center" vertical="center"/>
      <protection/>
    </xf>
    <xf numFmtId="0" fontId="28" fillId="0" borderId="57" xfId="61" applyFont="1" applyBorder="1" applyAlignment="1">
      <alignment horizontal="center" vertical="center"/>
      <protection/>
    </xf>
    <xf numFmtId="49" fontId="55" fillId="0" borderId="58" xfId="61" applyNumberFormat="1" applyFont="1" applyBorder="1" applyAlignment="1">
      <alignment horizontal="center" vertical="center"/>
      <protection/>
    </xf>
    <xf numFmtId="0" fontId="36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36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26" fillId="0" borderId="0" xfId="61" applyFont="1" applyAlignment="1">
      <alignment horizontal="center" vertical="center" shrinkToFi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28" fillId="0" borderId="0" xfId="61" applyNumberFormat="1" applyFont="1">
      <alignment/>
      <protection/>
    </xf>
    <xf numFmtId="49" fontId="26" fillId="0" borderId="0" xfId="61" applyNumberFormat="1" applyFont="1" applyAlignment="1">
      <alignment vertical="center"/>
      <protection/>
    </xf>
    <xf numFmtId="49" fontId="26" fillId="0" borderId="0" xfId="61" applyNumberFormat="1" applyFont="1" applyAlignment="1">
      <alignment horizontal="left" vertical="center"/>
      <protection/>
    </xf>
    <xf numFmtId="49" fontId="27" fillId="0" borderId="0" xfId="61" applyNumberFormat="1" applyFont="1" applyAlignment="1">
      <alignment vertical="center"/>
      <protection/>
    </xf>
    <xf numFmtId="49" fontId="28" fillId="0" borderId="0" xfId="61" applyNumberFormat="1" applyFont="1" applyAlignment="1">
      <alignment vertical="center"/>
      <protection/>
    </xf>
    <xf numFmtId="49" fontId="28" fillId="0" borderId="0" xfId="61" applyNumberFormat="1" applyFont="1" applyAlignment="1">
      <alignment horizontal="center" vertical="center"/>
      <protection/>
    </xf>
    <xf numFmtId="49" fontId="28" fillId="0" borderId="59" xfId="61" applyNumberFormat="1" applyFont="1" applyBorder="1">
      <alignment/>
      <protection/>
    </xf>
    <xf numFmtId="49" fontId="28" fillId="0" borderId="10" xfId="61" applyNumberFormat="1" applyFont="1" applyBorder="1" applyAlignment="1">
      <alignment vertical="center"/>
      <protection/>
    </xf>
    <xf numFmtId="49" fontId="31" fillId="0" borderId="31" xfId="61" applyNumberFormat="1" applyFont="1" applyBorder="1" applyAlignment="1">
      <alignment horizontal="center" vertical="center"/>
      <protection/>
    </xf>
    <xf numFmtId="49" fontId="31" fillId="0" borderId="11" xfId="61" applyNumberFormat="1" applyFont="1" applyBorder="1" applyAlignment="1">
      <alignment horizontal="center" vertical="center"/>
      <protection/>
    </xf>
    <xf numFmtId="49" fontId="31" fillId="0" borderId="13" xfId="61" applyNumberFormat="1" applyFont="1" applyBorder="1" applyAlignment="1">
      <alignment horizontal="center" vertical="center"/>
      <protection/>
    </xf>
    <xf numFmtId="49" fontId="31" fillId="0" borderId="39" xfId="61" applyNumberFormat="1" applyFont="1" applyBorder="1" applyAlignment="1">
      <alignment horizontal="center" vertical="center"/>
      <protection/>
    </xf>
    <xf numFmtId="49" fontId="31" fillId="0" borderId="10" xfId="61" applyNumberFormat="1" applyFont="1" applyBorder="1" applyAlignment="1">
      <alignment horizontal="center" vertical="center"/>
      <protection/>
    </xf>
    <xf numFmtId="49" fontId="31" fillId="0" borderId="21" xfId="61" applyNumberFormat="1" applyFont="1" applyBorder="1" applyAlignment="1">
      <alignment horizontal="center" vertical="center"/>
      <protection/>
    </xf>
    <xf numFmtId="49" fontId="31" fillId="0" borderId="23" xfId="61" applyNumberFormat="1" applyFont="1" applyBorder="1" applyAlignment="1">
      <alignment horizontal="center" vertical="center"/>
      <protection/>
    </xf>
    <xf numFmtId="49" fontId="31" fillId="0" borderId="32" xfId="61" applyNumberFormat="1" applyFont="1" applyBorder="1" applyAlignment="1">
      <alignment horizontal="center" vertical="center"/>
      <protection/>
    </xf>
    <xf numFmtId="49" fontId="31" fillId="0" borderId="60" xfId="61" applyNumberFormat="1" applyFont="1" applyBorder="1" applyAlignment="1">
      <alignment horizontal="center" vertical="center"/>
      <protection/>
    </xf>
    <xf numFmtId="49" fontId="31" fillId="0" borderId="49" xfId="61" applyNumberFormat="1" applyFont="1" applyBorder="1" applyAlignment="1">
      <alignment horizontal="center" vertical="center"/>
      <protection/>
    </xf>
    <xf numFmtId="49" fontId="31" fillId="0" borderId="41" xfId="61" applyNumberFormat="1" applyFont="1" applyBorder="1" applyAlignment="1">
      <alignment horizontal="center" vertical="center"/>
      <protection/>
    </xf>
    <xf numFmtId="49" fontId="31" fillId="0" borderId="21" xfId="61" applyNumberFormat="1" applyFont="1" applyBorder="1" applyAlignment="1">
      <alignment vertical="center"/>
      <protection/>
    </xf>
    <xf numFmtId="49" fontId="31" fillId="0" borderId="0" xfId="61" applyNumberFormat="1" applyFont="1" applyBorder="1" applyAlignment="1">
      <alignment vertical="center"/>
      <protection/>
    </xf>
    <xf numFmtId="49" fontId="31" fillId="0" borderId="14" xfId="61" applyNumberFormat="1" applyFont="1" applyBorder="1" applyAlignment="1">
      <alignment horizontal="center" vertical="center"/>
      <protection/>
    </xf>
    <xf numFmtId="49" fontId="31" fillId="0" borderId="0" xfId="61" applyNumberFormat="1" applyFont="1" applyAlignment="1">
      <alignment horizontal="center" vertical="center" wrapText="1"/>
      <protection/>
    </xf>
    <xf numFmtId="49" fontId="31" fillId="0" borderId="21" xfId="61" applyNumberFormat="1" applyFont="1" applyBorder="1" applyAlignment="1">
      <alignment horizontal="center" vertical="center" wrapText="1"/>
      <protection/>
    </xf>
    <xf numFmtId="49" fontId="31" fillId="0" borderId="11" xfId="61" applyNumberFormat="1" applyFont="1" applyBorder="1" applyAlignment="1">
      <alignment horizontal="center" vertical="center" wrapText="1"/>
      <protection/>
    </xf>
    <xf numFmtId="49" fontId="31" fillId="0" borderId="0" xfId="61" applyNumberFormat="1" applyFont="1" applyBorder="1" applyAlignment="1">
      <alignment horizontal="center" vertical="center" wrapText="1"/>
      <protection/>
    </xf>
    <xf numFmtId="49" fontId="31" fillId="0" borderId="43" xfId="61" applyNumberFormat="1" applyFont="1" applyBorder="1" applyAlignment="1">
      <alignment horizontal="center" vertical="center" wrapText="1"/>
      <protection/>
    </xf>
    <xf numFmtId="49" fontId="31" fillId="0" borderId="40" xfId="61" applyNumberFormat="1" applyFont="1" applyBorder="1" applyAlignment="1">
      <alignment horizontal="center" vertical="center" wrapText="1"/>
      <protection/>
    </xf>
    <xf numFmtId="49" fontId="31" fillId="0" borderId="44" xfId="61" applyNumberFormat="1" applyFont="1" applyBorder="1" applyAlignment="1">
      <alignment horizontal="center" vertical="center" wrapText="1"/>
      <protection/>
    </xf>
    <xf numFmtId="49" fontId="31" fillId="0" borderId="36" xfId="61" applyNumberFormat="1" applyFont="1" applyBorder="1" applyAlignment="1">
      <alignment horizontal="center" vertical="center" wrapText="1"/>
      <protection/>
    </xf>
    <xf numFmtId="49" fontId="31" fillId="0" borderId="60" xfId="61" applyNumberFormat="1" applyFont="1" applyBorder="1" applyAlignment="1">
      <alignment vertical="center"/>
      <protection/>
    </xf>
    <xf numFmtId="49" fontId="31" fillId="0" borderId="36" xfId="61" applyNumberFormat="1" applyFont="1" applyBorder="1" applyAlignment="1">
      <alignment horizontal="center" vertical="center"/>
      <protection/>
    </xf>
    <xf numFmtId="49" fontId="31" fillId="0" borderId="44" xfId="61" applyNumberFormat="1" applyFont="1" applyBorder="1" applyAlignment="1">
      <alignment horizontal="center" vertical="center"/>
      <protection/>
    </xf>
    <xf numFmtId="49" fontId="31" fillId="0" borderId="43" xfId="61" applyNumberFormat="1" applyFont="1" applyBorder="1" applyAlignment="1">
      <alignment vertical="center"/>
      <protection/>
    </xf>
    <xf numFmtId="49" fontId="31" fillId="0" borderId="40" xfId="61" applyNumberFormat="1" applyFont="1" applyBorder="1" applyAlignment="1">
      <alignment vertical="center"/>
      <protection/>
    </xf>
    <xf numFmtId="49" fontId="31" fillId="0" borderId="59" xfId="61" applyNumberFormat="1" applyFont="1" applyBorder="1" applyAlignment="1">
      <alignment horizontal="center" vertical="center"/>
      <protection/>
    </xf>
    <xf numFmtId="49" fontId="31" fillId="0" borderId="30" xfId="61" applyNumberFormat="1" applyFont="1" applyBorder="1" applyAlignment="1">
      <alignment horizontal="center" vertical="center"/>
      <protection/>
    </xf>
    <xf numFmtId="49" fontId="31" fillId="0" borderId="20" xfId="61" applyNumberFormat="1" applyFont="1" applyBorder="1" applyAlignment="1">
      <alignment horizontal="center" vertical="center"/>
      <protection/>
    </xf>
    <xf numFmtId="49" fontId="31" fillId="0" borderId="12" xfId="61" applyNumberFormat="1" applyFont="1" applyBorder="1" applyAlignment="1">
      <alignment vertical="center"/>
      <protection/>
    </xf>
    <xf numFmtId="49" fontId="31" fillId="0" borderId="0" xfId="61" applyNumberFormat="1" applyFont="1">
      <alignment/>
      <protection/>
    </xf>
    <xf numFmtId="49" fontId="31" fillId="0" borderId="31" xfId="61" applyNumberFormat="1" applyFont="1" applyBorder="1">
      <alignment/>
      <protection/>
    </xf>
    <xf numFmtId="49" fontId="31" fillId="0" borderId="0" xfId="61" applyNumberFormat="1" applyFont="1" applyBorder="1">
      <alignment/>
      <protection/>
    </xf>
    <xf numFmtId="49" fontId="31" fillId="0" borderId="20" xfId="61" applyNumberFormat="1" applyFont="1" applyBorder="1" applyAlignment="1">
      <alignment horizontal="center"/>
      <protection/>
    </xf>
    <xf numFmtId="49" fontId="31" fillId="0" borderId="41" xfId="61" applyNumberFormat="1" applyFont="1" applyBorder="1">
      <alignment/>
      <protection/>
    </xf>
    <xf numFmtId="49" fontId="31" fillId="0" borderId="0" xfId="61" applyNumberFormat="1" applyFont="1" applyAlignment="1">
      <alignment horizontal="center"/>
      <protection/>
    </xf>
    <xf numFmtId="49" fontId="31" fillId="0" borderId="59" xfId="61" applyNumberFormat="1" applyFont="1" applyBorder="1">
      <alignment/>
      <protection/>
    </xf>
    <xf numFmtId="49" fontId="31" fillId="0" borderId="30" xfId="61" applyNumberFormat="1" applyFont="1" applyBorder="1">
      <alignment/>
      <protection/>
    </xf>
    <xf numFmtId="49" fontId="31" fillId="0" borderId="32" xfId="61" applyNumberFormat="1" applyFont="1" applyBorder="1">
      <alignment/>
      <protection/>
    </xf>
    <xf numFmtId="49" fontId="31" fillId="0" borderId="60" xfId="61" applyNumberFormat="1" applyFont="1" applyBorder="1" applyAlignment="1">
      <alignment horizontal="center"/>
      <protection/>
    </xf>
    <xf numFmtId="49" fontId="0" fillId="0" borderId="57" xfId="0" applyNumberFormat="1" applyBorder="1" applyAlignment="1">
      <alignment vertical="center"/>
    </xf>
    <xf numFmtId="49" fontId="28" fillId="0" borderId="0" xfId="61" applyNumberFormat="1" applyFont="1" applyAlignment="1">
      <alignment horizontal="center"/>
      <protection/>
    </xf>
    <xf numFmtId="49" fontId="26" fillId="0" borderId="59" xfId="61" applyNumberFormat="1" applyFont="1" applyBorder="1">
      <alignment/>
      <protection/>
    </xf>
    <xf numFmtId="49" fontId="26" fillId="0" borderId="0" xfId="61" applyNumberFormat="1" applyFont="1" applyBorder="1">
      <alignment/>
      <protection/>
    </xf>
    <xf numFmtId="49" fontId="28" fillId="0" borderId="0" xfId="61" applyNumberFormat="1" applyFont="1" applyBorder="1" applyAlignment="1">
      <alignment horizontal="center"/>
      <protection/>
    </xf>
    <xf numFmtId="49" fontId="21" fillId="0" borderId="0" xfId="61" applyNumberFormat="1" applyFont="1" applyBorder="1" applyAlignment="1">
      <alignment horizontal="right"/>
      <protection/>
    </xf>
    <xf numFmtId="49" fontId="28" fillId="0" borderId="13" xfId="61" applyNumberFormat="1" applyFont="1" applyBorder="1">
      <alignment/>
      <protection/>
    </xf>
    <xf numFmtId="49" fontId="26" fillId="0" borderId="32" xfId="61" applyNumberFormat="1" applyFont="1" applyBorder="1" applyAlignment="1">
      <alignment vertical="center"/>
      <protection/>
    </xf>
    <xf numFmtId="49" fontId="21" fillId="0" borderId="32" xfId="61" applyNumberFormat="1" applyFont="1" applyBorder="1" applyAlignment="1">
      <alignment horizontal="right"/>
      <protection/>
    </xf>
    <xf numFmtId="49" fontId="28" fillId="0" borderId="11" xfId="61" applyNumberFormat="1" applyFont="1" applyBorder="1">
      <alignment/>
      <protection/>
    </xf>
    <xf numFmtId="49" fontId="26" fillId="0" borderId="21" xfId="61" applyNumberFormat="1" applyFont="1" applyBorder="1" applyAlignment="1">
      <alignment horizontal="left" vertical="center"/>
      <protection/>
    </xf>
    <xf numFmtId="49" fontId="28" fillId="0" borderId="0" xfId="61" applyNumberFormat="1" applyFont="1" applyBorder="1" applyAlignment="1">
      <alignment/>
      <protection/>
    </xf>
    <xf numFmtId="49" fontId="26" fillId="0" borderId="15" xfId="61" applyNumberFormat="1" applyFont="1" applyBorder="1" applyAlignment="1">
      <alignment horizontal="left" vertical="center"/>
      <protection/>
    </xf>
    <xf numFmtId="49" fontId="28" fillId="0" borderId="30" xfId="61" applyNumberFormat="1" applyFont="1" applyBorder="1">
      <alignment/>
      <protection/>
    </xf>
    <xf numFmtId="49" fontId="26" fillId="0" borderId="0" xfId="61" applyNumberFormat="1" applyFont="1" applyAlignment="1">
      <alignment vertical="center" wrapText="1"/>
      <protection/>
    </xf>
    <xf numFmtId="49" fontId="31" fillId="0" borderId="0" xfId="61" applyNumberFormat="1" applyFont="1" applyBorder="1" applyAlignment="1">
      <alignment vertical="center" wrapText="1"/>
      <protection/>
    </xf>
    <xf numFmtId="49" fontId="31" fillId="0" borderId="32" xfId="61" applyNumberFormat="1" applyFont="1" applyBorder="1" applyAlignment="1">
      <alignment vertical="center" wrapText="1"/>
      <protection/>
    </xf>
    <xf numFmtId="49" fontId="31" fillId="0" borderId="50" xfId="61" applyNumberFormat="1" applyFont="1" applyBorder="1" applyAlignment="1">
      <alignment vertical="center" wrapText="1"/>
      <protection/>
    </xf>
    <xf numFmtId="49" fontId="31" fillId="0" borderId="47" xfId="61" applyNumberFormat="1" applyFont="1" applyBorder="1" applyAlignment="1">
      <alignment vertical="center" wrapText="1"/>
      <protection/>
    </xf>
    <xf numFmtId="49" fontId="26" fillId="0" borderId="59" xfId="61" applyNumberFormat="1" applyFont="1" applyBorder="1" applyAlignment="1">
      <alignment vertical="center"/>
      <protection/>
    </xf>
    <xf numFmtId="49" fontId="26" fillId="0" borderId="30" xfId="61" applyNumberFormat="1" applyFont="1" applyBorder="1" applyAlignment="1">
      <alignment vertical="center" wrapText="1"/>
      <protection/>
    </xf>
    <xf numFmtId="49" fontId="36" fillId="0" borderId="0" xfId="61" applyNumberFormat="1" applyFont="1" applyBorder="1">
      <alignment/>
      <protection/>
    </xf>
    <xf numFmtId="49" fontId="26" fillId="0" borderId="60" xfId="61" applyNumberFormat="1" applyFont="1" applyBorder="1" applyAlignment="1">
      <alignment horizontal="center"/>
      <protection/>
    </xf>
    <xf numFmtId="49" fontId="26" fillId="0" borderId="33" xfId="61" applyNumberFormat="1" applyFont="1" applyBorder="1" applyAlignment="1">
      <alignment horizontal="left" vertical="center"/>
      <protection/>
    </xf>
    <xf numFmtId="49" fontId="28" fillId="0" borderId="0" xfId="61" applyNumberFormat="1" applyFont="1" applyBorder="1">
      <alignment/>
      <protection/>
    </xf>
    <xf numFmtId="49" fontId="26" fillId="0" borderId="32" xfId="61" applyNumberFormat="1" applyFont="1" applyBorder="1" applyAlignment="1">
      <alignment horizontal="left" vertical="center"/>
      <protection/>
    </xf>
    <xf numFmtId="49" fontId="36" fillId="0" borderId="30" xfId="61" applyNumberFormat="1" applyFont="1" applyBorder="1">
      <alignment/>
      <protection/>
    </xf>
    <xf numFmtId="49" fontId="36" fillId="0" borderId="42" xfId="61" applyNumberFormat="1" applyFont="1" applyBorder="1">
      <alignment/>
      <protection/>
    </xf>
    <xf numFmtId="49" fontId="36" fillId="0" borderId="43" xfId="61" applyNumberFormat="1" applyFont="1" applyBorder="1">
      <alignment/>
      <protection/>
    </xf>
    <xf numFmtId="49" fontId="36" fillId="0" borderId="40" xfId="61" applyNumberFormat="1" applyFont="1" applyBorder="1">
      <alignment/>
      <protection/>
    </xf>
    <xf numFmtId="49" fontId="28" fillId="0" borderId="11" xfId="61" applyNumberFormat="1" applyFont="1" applyBorder="1" applyAlignment="1">
      <alignment/>
      <protection/>
    </xf>
    <xf numFmtId="49" fontId="26" fillId="0" borderId="15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/>
      <protection/>
    </xf>
    <xf numFmtId="49" fontId="28" fillId="0" borderId="14" xfId="61" applyNumberFormat="1" applyFont="1" applyBorder="1">
      <alignment/>
      <protection/>
    </xf>
    <xf numFmtId="49" fontId="0" fillId="0" borderId="0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6" fillId="0" borderId="32" xfId="0" applyNumberFormat="1" applyFont="1" applyBorder="1" applyAlignment="1">
      <alignment vertical="center"/>
    </xf>
    <xf numFmtId="49" fontId="26" fillId="0" borderId="49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61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60" fillId="0" borderId="39" xfId="61" applyNumberFormat="1" applyFont="1" applyBorder="1" applyAlignment="1">
      <alignment horizontal="center" vertical="center"/>
      <protection/>
    </xf>
    <xf numFmtId="49" fontId="60" fillId="0" borderId="0" xfId="61" applyNumberFormat="1" applyFont="1" applyAlignment="1">
      <alignment horizontal="center" vertical="center"/>
      <protection/>
    </xf>
    <xf numFmtId="49" fontId="60" fillId="0" borderId="0" xfId="61" applyNumberFormat="1" applyFont="1" applyBorder="1" applyAlignment="1">
      <alignment vertical="center"/>
      <protection/>
    </xf>
    <xf numFmtId="49" fontId="60" fillId="0" borderId="11" xfId="61" applyNumberFormat="1" applyFont="1" applyBorder="1" applyAlignment="1">
      <alignment horizontal="center" vertical="center"/>
      <protection/>
    </xf>
    <xf numFmtId="49" fontId="60" fillId="0" borderId="43" xfId="61" applyNumberFormat="1" applyFont="1" applyBorder="1" applyAlignment="1">
      <alignment horizontal="center" vertical="center"/>
      <protection/>
    </xf>
    <xf numFmtId="49" fontId="60" fillId="0" borderId="31" xfId="61" applyNumberFormat="1" applyFont="1" applyBorder="1" applyAlignment="1">
      <alignment horizontal="center" vertical="center"/>
      <protection/>
    </xf>
    <xf numFmtId="49" fontId="60" fillId="0" borderId="0" xfId="61" applyNumberFormat="1" applyFont="1" applyBorder="1" applyAlignment="1">
      <alignment horizontal="center" vertical="center"/>
      <protection/>
    </xf>
    <xf numFmtId="49" fontId="60" fillId="0" borderId="23" xfId="61" applyNumberFormat="1" applyFont="1" applyBorder="1" applyAlignment="1">
      <alignment horizontal="center" vertical="center"/>
      <protection/>
    </xf>
    <xf numFmtId="49" fontId="60" fillId="0" borderId="21" xfId="61" applyNumberFormat="1" applyFont="1" applyBorder="1" applyAlignment="1">
      <alignment horizontal="center" vertical="center"/>
      <protection/>
    </xf>
    <xf numFmtId="49" fontId="60" fillId="0" borderId="21" xfId="61" applyNumberFormat="1" applyFont="1" applyBorder="1" applyAlignment="1">
      <alignment vertical="center" wrapText="1"/>
      <protection/>
    </xf>
    <xf numFmtId="49" fontId="60" fillId="0" borderId="11" xfId="61" applyNumberFormat="1" applyFont="1" applyBorder="1">
      <alignment/>
      <protection/>
    </xf>
    <xf numFmtId="49" fontId="60" fillId="0" borderId="43" xfId="61" applyNumberFormat="1" applyFont="1" applyBorder="1">
      <alignment/>
      <protection/>
    </xf>
    <xf numFmtId="49" fontId="60" fillId="0" borderId="31" xfId="61" applyNumberFormat="1" applyFont="1" applyBorder="1">
      <alignment/>
      <protection/>
    </xf>
    <xf numFmtId="49" fontId="61" fillId="0" borderId="0" xfId="0" applyNumberFormat="1" applyFont="1" applyAlignment="1">
      <alignment vertical="center"/>
    </xf>
    <xf numFmtId="49" fontId="60" fillId="0" borderId="41" xfId="61" applyNumberFormat="1" applyFont="1" applyBorder="1" applyAlignment="1">
      <alignment horizontal="center" vertical="center"/>
      <protection/>
    </xf>
    <xf numFmtId="49" fontId="60" fillId="0" borderId="0" xfId="61" applyNumberFormat="1" applyFont="1" applyAlignment="1">
      <alignment horizontal="center" vertical="center" wrapText="1"/>
      <protection/>
    </xf>
    <xf numFmtId="49" fontId="60" fillId="0" borderId="0" xfId="61" applyNumberFormat="1" applyFont="1" applyBorder="1" applyAlignment="1">
      <alignment horizontal="center" vertical="center" wrapText="1"/>
      <protection/>
    </xf>
    <xf numFmtId="49" fontId="60" fillId="0" borderId="31" xfId="61" applyNumberFormat="1" applyFont="1" applyBorder="1" applyAlignment="1">
      <alignment vertical="center"/>
      <protection/>
    </xf>
    <xf numFmtId="49" fontId="60" fillId="0" borderId="39" xfId="61" applyNumberFormat="1" applyFont="1" applyBorder="1" applyAlignment="1">
      <alignment vertical="center"/>
      <protection/>
    </xf>
    <xf numFmtId="49" fontId="21" fillId="0" borderId="49" xfId="61" applyNumberFormat="1" applyFont="1" applyBorder="1" applyAlignment="1">
      <alignment horizontal="right"/>
      <protection/>
    </xf>
    <xf numFmtId="49" fontId="57" fillId="0" borderId="0" xfId="61" applyNumberFormat="1" applyFont="1" applyBorder="1">
      <alignment/>
      <protection/>
    </xf>
    <xf numFmtId="49" fontId="62" fillId="0" borderId="0" xfId="61" applyNumberFormat="1" applyFont="1" applyBorder="1" applyAlignment="1">
      <alignment horizontal="right"/>
      <protection/>
    </xf>
    <xf numFmtId="49" fontId="57" fillId="0" borderId="30" xfId="61" applyNumberFormat="1" applyFont="1" applyBorder="1">
      <alignment/>
      <protection/>
    </xf>
    <xf numFmtId="49" fontId="62" fillId="0" borderId="30" xfId="61" applyNumberFormat="1" applyFont="1" applyBorder="1" applyAlignment="1">
      <alignment horizontal="right"/>
      <protection/>
    </xf>
    <xf numFmtId="49" fontId="62" fillId="0" borderId="33" xfId="61" applyNumberFormat="1" applyFont="1" applyBorder="1" applyAlignment="1">
      <alignment horizontal="right"/>
      <protection/>
    </xf>
    <xf numFmtId="49" fontId="62" fillId="0" borderId="32" xfId="61" applyNumberFormat="1" applyFont="1" applyBorder="1" applyAlignment="1">
      <alignment horizontal="right"/>
      <protection/>
    </xf>
    <xf numFmtId="49" fontId="60" fillId="0" borderId="0" xfId="61" applyNumberFormat="1" applyFont="1" applyBorder="1" applyAlignment="1">
      <alignment vertical="center" wrapText="1"/>
      <protection/>
    </xf>
    <xf numFmtId="49" fontId="60" fillId="0" borderId="0" xfId="61" applyNumberFormat="1" applyFont="1" applyBorder="1" applyAlignment="1">
      <alignment vertical="center" wrapText="1"/>
      <protection/>
    </xf>
    <xf numFmtId="49" fontId="57" fillId="0" borderId="0" xfId="61" applyNumberFormat="1" applyFont="1" applyBorder="1" applyAlignment="1">
      <alignment vertical="center" wrapText="1"/>
      <protection/>
    </xf>
    <xf numFmtId="49" fontId="63" fillId="0" borderId="21" xfId="61" applyNumberFormat="1" applyFont="1" applyBorder="1">
      <alignment/>
      <protection/>
    </xf>
    <xf numFmtId="49" fontId="57" fillId="0" borderId="39" xfId="0" applyNumberFormat="1" applyFont="1" applyBorder="1" applyAlignment="1">
      <alignment horizontal="center" vertical="center"/>
    </xf>
    <xf numFmtId="49" fontId="57" fillId="0" borderId="30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32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43" xfId="0" applyNumberFormat="1" applyFont="1" applyBorder="1" applyAlignment="1">
      <alignment horizontal="center" vertical="center"/>
    </xf>
    <xf numFmtId="49" fontId="57" fillId="0" borderId="42" xfId="0" applyNumberFormat="1" applyFont="1" applyBorder="1" applyAlignment="1">
      <alignment horizontal="center" vertical="center"/>
    </xf>
    <xf numFmtId="49" fontId="60" fillId="0" borderId="11" xfId="61" applyNumberFormat="1" applyFont="1" applyBorder="1" applyAlignment="1">
      <alignment vertical="center" wrapText="1"/>
      <protection/>
    </xf>
    <xf numFmtId="49" fontId="63" fillId="0" borderId="11" xfId="61" applyNumberFormat="1" applyFont="1" applyBorder="1">
      <alignment/>
      <protection/>
    </xf>
    <xf numFmtId="49" fontId="57" fillId="0" borderId="0" xfId="61" applyNumberFormat="1" applyFont="1" applyBorder="1" applyAlignment="1">
      <alignment horizontal="center"/>
      <protection/>
    </xf>
    <xf numFmtId="49" fontId="57" fillId="0" borderId="42" xfId="61" applyNumberFormat="1" applyFont="1" applyBorder="1" applyAlignment="1">
      <alignment horizontal="center"/>
      <protection/>
    </xf>
    <xf numFmtId="49" fontId="57" fillId="0" borderId="32" xfId="61" applyNumberFormat="1" applyFont="1" applyBorder="1" applyAlignment="1">
      <alignment horizontal="center"/>
      <protection/>
    </xf>
    <xf numFmtId="49" fontId="63" fillId="0" borderId="0" xfId="61" applyNumberFormat="1" applyFont="1" applyBorder="1" applyAlignment="1">
      <alignment horizontal="center"/>
      <protection/>
    </xf>
    <xf numFmtId="49" fontId="60" fillId="0" borderId="11" xfId="61" applyNumberFormat="1" applyFont="1" applyBorder="1" applyAlignment="1">
      <alignment horizontal="center" vertical="center" wrapText="1"/>
      <protection/>
    </xf>
    <xf numFmtId="49" fontId="60" fillId="0" borderId="32" xfId="61" applyNumberFormat="1" applyFont="1" applyBorder="1" applyAlignment="1">
      <alignment horizontal="center" vertical="center" wrapText="1"/>
      <protection/>
    </xf>
    <xf numFmtId="49" fontId="60" fillId="0" borderId="32" xfId="61" applyNumberFormat="1" applyFont="1" applyBorder="1" applyAlignment="1">
      <alignment horizontal="center" vertical="center"/>
      <protection/>
    </xf>
    <xf numFmtId="49" fontId="60" fillId="0" borderId="50" xfId="61" applyNumberFormat="1" applyFont="1" applyBorder="1" applyAlignment="1">
      <alignment horizontal="center" vertical="center"/>
      <protection/>
    </xf>
    <xf numFmtId="49" fontId="60" fillId="0" borderId="32" xfId="61" applyNumberFormat="1" applyFont="1" applyBorder="1" applyAlignment="1">
      <alignment vertical="center"/>
      <protection/>
    </xf>
    <xf numFmtId="49" fontId="60" fillId="0" borderId="40" xfId="61" applyNumberFormat="1" applyFont="1" applyBorder="1" applyAlignment="1">
      <alignment horizontal="center" vertical="center"/>
      <protection/>
    </xf>
    <xf numFmtId="49" fontId="60" fillId="0" borderId="51" xfId="61" applyNumberFormat="1" applyFont="1" applyBorder="1" applyAlignment="1">
      <alignment horizontal="center" vertical="center"/>
      <protection/>
    </xf>
    <xf numFmtId="49" fontId="60" fillId="0" borderId="23" xfId="61" applyNumberFormat="1" applyFont="1" applyBorder="1">
      <alignment/>
      <protection/>
    </xf>
    <xf numFmtId="49" fontId="57" fillId="0" borderId="40" xfId="0" applyNumberFormat="1" applyFont="1" applyBorder="1" applyAlignment="1">
      <alignment horizontal="center" vertical="center"/>
    </xf>
    <xf numFmtId="0" fontId="64" fillId="0" borderId="62" xfId="0" applyFont="1" applyBorder="1" applyAlignment="1">
      <alignment vertical="center"/>
    </xf>
    <xf numFmtId="0" fontId="64" fillId="0" borderId="6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49" fontId="28" fillId="0" borderId="30" xfId="61" applyNumberFormat="1" applyFont="1" applyBorder="1" applyAlignment="1">
      <alignment vertical="center"/>
      <protection/>
    </xf>
    <xf numFmtId="49" fontId="28" fillId="0" borderId="60" xfId="61" applyNumberFormat="1" applyFont="1" applyBorder="1" applyAlignment="1">
      <alignment horizontal="center" vertical="center"/>
      <protection/>
    </xf>
    <xf numFmtId="49" fontId="31" fillId="0" borderId="17" xfId="61" applyNumberFormat="1" applyFont="1" applyBorder="1" applyAlignment="1">
      <alignment horizontal="center" vertical="center"/>
      <protection/>
    </xf>
    <xf numFmtId="49" fontId="31" fillId="0" borderId="40" xfId="61" applyNumberFormat="1" applyFont="1" applyBorder="1" applyAlignment="1">
      <alignment horizontal="center" vertical="center"/>
      <protection/>
    </xf>
    <xf numFmtId="49" fontId="31" fillId="0" borderId="31" xfId="61" applyNumberFormat="1" applyFont="1" applyBorder="1" applyAlignment="1">
      <alignment horizontal="center" vertical="center" wrapText="1"/>
      <protection/>
    </xf>
    <xf numFmtId="49" fontId="31" fillId="0" borderId="39" xfId="61" applyNumberFormat="1" applyFont="1" applyBorder="1" applyAlignment="1">
      <alignment horizontal="center" vertical="center" wrapText="1"/>
      <protection/>
    </xf>
    <xf numFmtId="49" fontId="31" fillId="0" borderId="31" xfId="61" applyNumberFormat="1" applyFont="1" applyBorder="1" applyAlignment="1">
      <alignment vertical="center"/>
      <protection/>
    </xf>
    <xf numFmtId="49" fontId="31" fillId="0" borderId="39" xfId="61" applyNumberFormat="1" applyFont="1" applyBorder="1" applyAlignment="1">
      <alignment vertical="center"/>
      <protection/>
    </xf>
    <xf numFmtId="49" fontId="31" fillId="0" borderId="42" xfId="61" applyNumberFormat="1" applyFont="1" applyBorder="1" applyAlignment="1">
      <alignment vertical="center"/>
      <protection/>
    </xf>
    <xf numFmtId="49" fontId="31" fillId="0" borderId="51" xfId="61" applyNumberFormat="1" applyFont="1" applyBorder="1" applyAlignment="1">
      <alignment horizontal="center" vertical="center"/>
      <protection/>
    </xf>
    <xf numFmtId="49" fontId="31" fillId="0" borderId="64" xfId="61" applyNumberFormat="1" applyFont="1" applyBorder="1" applyAlignment="1">
      <alignment horizontal="center" vertical="center"/>
      <protection/>
    </xf>
    <xf numFmtId="49" fontId="31" fillId="0" borderId="65" xfId="61" applyNumberFormat="1" applyFont="1" applyBorder="1" applyAlignment="1">
      <alignment horizontal="center" vertical="center"/>
      <protection/>
    </xf>
    <xf numFmtId="49" fontId="31" fillId="0" borderId="43" xfId="61" applyNumberFormat="1" applyFont="1" applyBorder="1" applyAlignment="1">
      <alignment horizontal="center" vertical="center"/>
      <protection/>
    </xf>
    <xf numFmtId="49" fontId="31" fillId="0" borderId="12" xfId="61" applyNumberFormat="1" applyFont="1" applyBorder="1" applyAlignment="1">
      <alignment horizontal="center" vertical="center"/>
      <protection/>
    </xf>
    <xf numFmtId="49" fontId="31" fillId="0" borderId="23" xfId="61" applyNumberFormat="1" applyFont="1" applyBorder="1">
      <alignment/>
      <protection/>
    </xf>
    <xf numFmtId="49" fontId="31" fillId="0" borderId="44" xfId="61" applyNumberFormat="1" applyFont="1" applyBorder="1">
      <alignment/>
      <protection/>
    </xf>
    <xf numFmtId="49" fontId="31" fillId="0" borderId="51" xfId="61" applyNumberFormat="1" applyFont="1" applyBorder="1">
      <alignment/>
      <protection/>
    </xf>
    <xf numFmtId="49" fontId="31" fillId="0" borderId="14" xfId="61" applyNumberFormat="1" applyFont="1" applyBorder="1">
      <alignment/>
      <protection/>
    </xf>
    <xf numFmtId="49" fontId="31" fillId="0" borderId="64" xfId="61" applyNumberFormat="1" applyFont="1" applyBorder="1" applyAlignment="1">
      <alignment horizontal="center"/>
      <protection/>
    </xf>
    <xf numFmtId="49" fontId="26" fillId="0" borderId="30" xfId="61" applyNumberFormat="1" applyFont="1" applyBorder="1">
      <alignment/>
      <protection/>
    </xf>
    <xf numFmtId="49" fontId="21" fillId="0" borderId="30" xfId="61" applyNumberFormat="1" applyFont="1" applyBorder="1" applyAlignment="1">
      <alignment horizontal="right"/>
      <protection/>
    </xf>
    <xf numFmtId="49" fontId="26" fillId="0" borderId="42" xfId="61" applyNumberFormat="1" applyFont="1" applyBorder="1">
      <alignment/>
      <protection/>
    </xf>
    <xf numFmtId="49" fontId="26" fillId="0" borderId="66" xfId="61" applyNumberFormat="1" applyFont="1" applyBorder="1" applyAlignment="1">
      <alignment horizontal="left" vertical="center"/>
      <protection/>
    </xf>
    <xf numFmtId="49" fontId="26" fillId="0" borderId="40" xfId="61" applyNumberFormat="1" applyFont="1" applyBorder="1" applyAlignment="1">
      <alignment vertical="center"/>
      <protection/>
    </xf>
    <xf numFmtId="49" fontId="0" fillId="0" borderId="12" xfId="0" applyNumberForma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49" fontId="26" fillId="0" borderId="43" xfId="0" applyNumberFormat="1" applyFont="1" applyBorder="1" applyAlignment="1">
      <alignment vertical="center"/>
    </xf>
    <xf numFmtId="49" fontId="26" fillId="0" borderId="30" xfId="0" applyNumberFormat="1" applyFont="1" applyBorder="1" applyAlignment="1">
      <alignment vertical="center"/>
    </xf>
    <xf numFmtId="49" fontId="26" fillId="0" borderId="32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42" xfId="0" applyNumberFormat="1" applyFont="1" applyBorder="1" applyAlignment="1">
      <alignment vertical="center"/>
    </xf>
    <xf numFmtId="49" fontId="26" fillId="0" borderId="21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4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44" xfId="0" applyNumberFormat="1" applyFont="1" applyBorder="1" applyAlignment="1">
      <alignment vertical="center"/>
    </xf>
    <xf numFmtId="49" fontId="26" fillId="0" borderId="44" xfId="0" applyNumberFormat="1" applyFont="1" applyBorder="1" applyAlignment="1">
      <alignment vertical="center"/>
    </xf>
    <xf numFmtId="49" fontId="57" fillId="0" borderId="11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14" xfId="0" applyNumberFormat="1" applyFont="1" applyBorder="1" applyAlignment="1">
      <alignment vertical="center"/>
    </xf>
    <xf numFmtId="49" fontId="57" fillId="0" borderId="45" xfId="0" applyNumberFormat="1" applyFont="1" applyBorder="1" applyAlignment="1">
      <alignment vertical="center"/>
    </xf>
    <xf numFmtId="49" fontId="57" fillId="0" borderId="42" xfId="0" applyNumberFormat="1" applyFont="1" applyBorder="1" applyAlignment="1">
      <alignment vertical="center"/>
    </xf>
    <xf numFmtId="49" fontId="62" fillId="0" borderId="21" xfId="61" applyNumberFormat="1" applyFont="1" applyBorder="1" applyAlignment="1">
      <alignment horizontal="right"/>
      <protection/>
    </xf>
    <xf numFmtId="49" fontId="62" fillId="0" borderId="49" xfId="61" applyNumberFormat="1" applyFont="1" applyBorder="1" applyAlignment="1">
      <alignment horizontal="right"/>
      <protection/>
    </xf>
    <xf numFmtId="49" fontId="55" fillId="0" borderId="0" xfId="61" applyNumberFormat="1" applyFont="1" applyBorder="1" applyAlignment="1">
      <alignment/>
      <protection/>
    </xf>
    <xf numFmtId="49" fontId="60" fillId="0" borderId="49" xfId="61" applyNumberFormat="1" applyFont="1" applyBorder="1" applyAlignment="1">
      <alignment vertical="center" wrapText="1"/>
      <protection/>
    </xf>
    <xf numFmtId="49" fontId="60" fillId="0" borderId="45" xfId="61" applyNumberFormat="1" applyFont="1" applyBorder="1" applyAlignment="1">
      <alignment vertical="center" wrapText="1"/>
      <protection/>
    </xf>
    <xf numFmtId="49" fontId="60" fillId="0" borderId="61" xfId="61" applyNumberFormat="1" applyFont="1" applyBorder="1" applyAlignment="1">
      <alignment vertical="center" wrapText="1"/>
      <protection/>
    </xf>
    <xf numFmtId="49" fontId="57" fillId="0" borderId="0" xfId="61" applyNumberFormat="1" applyFont="1" applyBorder="1" applyAlignment="1">
      <alignment/>
      <protection/>
    </xf>
    <xf numFmtId="49" fontId="63" fillId="0" borderId="0" xfId="61" applyNumberFormat="1" applyFont="1" applyBorder="1">
      <alignment/>
      <protection/>
    </xf>
    <xf numFmtId="49" fontId="63" fillId="0" borderId="32" xfId="61" applyNumberFormat="1" applyFont="1" applyBorder="1">
      <alignment/>
      <protection/>
    </xf>
    <xf numFmtId="49" fontId="63" fillId="0" borderId="43" xfId="61" applyNumberFormat="1" applyFont="1" applyBorder="1">
      <alignment/>
      <protection/>
    </xf>
    <xf numFmtId="49" fontId="63" fillId="0" borderId="42" xfId="61" applyNumberFormat="1" applyFont="1" applyBorder="1">
      <alignment/>
      <protection/>
    </xf>
    <xf numFmtId="49" fontId="63" fillId="0" borderId="40" xfId="61" applyNumberFormat="1" applyFont="1" applyBorder="1">
      <alignment/>
      <protection/>
    </xf>
    <xf numFmtId="49" fontId="61" fillId="0" borderId="0" xfId="61" applyNumberFormat="1" applyFont="1" applyBorder="1">
      <alignment/>
      <protection/>
    </xf>
    <xf numFmtId="49" fontId="62" fillId="0" borderId="67" xfId="61" applyNumberFormat="1" applyFont="1" applyBorder="1" applyAlignment="1">
      <alignment horizontal="right"/>
      <protection/>
    </xf>
    <xf numFmtId="49" fontId="28" fillId="0" borderId="32" xfId="61" applyNumberFormat="1" applyFont="1" applyBorder="1" applyAlignment="1">
      <alignment horizontal="left" vertical="center" wrapText="1"/>
      <protection/>
    </xf>
    <xf numFmtId="49" fontId="57" fillId="0" borderId="35" xfId="61" applyNumberFormat="1" applyFont="1" applyBorder="1">
      <alignment/>
      <protection/>
    </xf>
    <xf numFmtId="49" fontId="57" fillId="0" borderId="0" xfId="61" applyNumberFormat="1" applyFont="1">
      <alignment/>
      <protection/>
    </xf>
    <xf numFmtId="49" fontId="57" fillId="0" borderId="0" xfId="61" applyNumberFormat="1" applyFont="1" applyAlignment="1">
      <alignment horizontal="center" vertical="center" wrapText="1"/>
      <protection/>
    </xf>
    <xf numFmtId="49" fontId="57" fillId="0" borderId="37" xfId="61" applyNumberFormat="1" applyFont="1" applyBorder="1" applyAlignment="1">
      <alignment horizontal="center" vertical="center"/>
      <protection/>
    </xf>
    <xf numFmtId="49" fontId="57" fillId="0" borderId="51" xfId="61" applyNumberFormat="1" applyFont="1" applyBorder="1" applyAlignment="1">
      <alignment horizontal="center" vertical="center"/>
      <protection/>
    </xf>
    <xf numFmtId="49" fontId="57" fillId="0" borderId="0" xfId="61" applyNumberFormat="1" applyFont="1" applyBorder="1" applyAlignment="1">
      <alignment horizontal="center" vertical="center" wrapText="1"/>
      <protection/>
    </xf>
    <xf numFmtId="49" fontId="57" fillId="0" borderId="0" xfId="61" applyNumberFormat="1" applyFont="1" applyAlignment="1">
      <alignment horizontal="center" vertical="center"/>
      <protection/>
    </xf>
    <xf numFmtId="49" fontId="57" fillId="0" borderId="31" xfId="61" applyNumberFormat="1" applyFont="1" applyBorder="1" applyAlignment="1">
      <alignment vertical="center"/>
      <protection/>
    </xf>
    <xf numFmtId="49" fontId="57" fillId="0" borderId="21" xfId="61" applyNumberFormat="1" applyFont="1" applyBorder="1" applyAlignment="1">
      <alignment horizontal="center" vertical="center"/>
      <protection/>
    </xf>
    <xf numFmtId="49" fontId="57" fillId="0" borderId="39" xfId="61" applyNumberFormat="1" applyFont="1" applyBorder="1" applyAlignment="1">
      <alignment vertical="center"/>
      <protection/>
    </xf>
    <xf numFmtId="49" fontId="57" fillId="0" borderId="38" xfId="61" applyNumberFormat="1" applyFont="1" applyBorder="1" applyAlignment="1">
      <alignment vertical="center"/>
      <protection/>
    </xf>
    <xf numFmtId="49" fontId="57" fillId="0" borderId="23" xfId="61" applyNumberFormat="1" applyFont="1" applyBorder="1" applyAlignment="1">
      <alignment horizontal="center" vertical="center"/>
      <protection/>
    </xf>
    <xf numFmtId="49" fontId="57" fillId="0" borderId="44" xfId="61" applyNumberFormat="1" applyFont="1" applyBorder="1" applyAlignment="1">
      <alignment horizontal="center" vertical="center"/>
      <protection/>
    </xf>
    <xf numFmtId="49" fontId="57" fillId="0" borderId="35" xfId="61" applyNumberFormat="1" applyFont="1" applyBorder="1" applyAlignment="1">
      <alignment horizontal="center" vertical="center"/>
      <protection/>
    </xf>
    <xf numFmtId="49" fontId="57" fillId="0" borderId="36" xfId="61" applyNumberFormat="1" applyFont="1" applyBorder="1" applyAlignment="1">
      <alignment horizontal="center" vertical="center"/>
      <protection/>
    </xf>
    <xf numFmtId="49" fontId="57" fillId="0" borderId="33" xfId="61" applyNumberFormat="1" applyFont="1" applyBorder="1" applyAlignment="1">
      <alignment horizontal="center" vertical="center"/>
      <protection/>
    </xf>
    <xf numFmtId="49" fontId="57" fillId="0" borderId="33" xfId="61" applyNumberFormat="1" applyFont="1" applyBorder="1" applyAlignment="1">
      <alignment vertical="center"/>
      <protection/>
    </xf>
    <xf numFmtId="49" fontId="57" fillId="0" borderId="21" xfId="61" applyNumberFormat="1" applyFont="1" applyBorder="1" applyAlignment="1">
      <alignment vertical="center"/>
      <protection/>
    </xf>
    <xf numFmtId="49" fontId="57" fillId="0" borderId="32" xfId="61" applyNumberFormat="1" applyFont="1" applyBorder="1" applyAlignment="1">
      <alignment horizontal="center" vertical="center"/>
      <protection/>
    </xf>
    <xf numFmtId="49" fontId="57" fillId="0" borderId="68" xfId="61" applyNumberFormat="1" applyFont="1" applyBorder="1" applyAlignment="1">
      <alignment vertical="center"/>
      <protection/>
    </xf>
    <xf numFmtId="49" fontId="57" fillId="0" borderId="21" xfId="61" applyNumberFormat="1" applyFont="1" applyBorder="1" applyAlignment="1">
      <alignment horizontal="center" vertical="center" wrapText="1"/>
      <protection/>
    </xf>
    <xf numFmtId="49" fontId="31" fillId="0" borderId="56" xfId="61" applyNumberFormat="1" applyFont="1" applyBorder="1" applyAlignment="1">
      <alignment horizontal="center" vertical="center"/>
      <protection/>
    </xf>
    <xf numFmtId="49" fontId="26" fillId="0" borderId="56" xfId="61" applyNumberFormat="1" applyFont="1" applyBorder="1" applyAlignment="1">
      <alignment horizontal="center" vertical="center"/>
      <protection/>
    </xf>
    <xf numFmtId="49" fontId="31" fillId="0" borderId="56" xfId="61" applyNumberFormat="1" applyFont="1" applyBorder="1" applyAlignment="1">
      <alignment horizontal="center" vertical="center" wrapText="1"/>
      <protection/>
    </xf>
    <xf numFmtId="49" fontId="57" fillId="0" borderId="56" xfId="61" applyNumberFormat="1" applyFont="1" applyBorder="1" applyAlignment="1">
      <alignment horizontal="center" vertical="center"/>
      <protection/>
    </xf>
    <xf numFmtId="49" fontId="31" fillId="0" borderId="69" xfId="61" applyNumberFormat="1" applyFont="1" applyBorder="1" applyAlignment="1">
      <alignment horizontal="center" vertical="center"/>
      <protection/>
    </xf>
    <xf numFmtId="49" fontId="57" fillId="0" borderId="69" xfId="61" applyNumberFormat="1" applyFont="1" applyBorder="1" applyAlignment="1">
      <alignment horizontal="center" vertical="center"/>
      <protection/>
    </xf>
    <xf numFmtId="49" fontId="31" fillId="0" borderId="70" xfId="61" applyNumberFormat="1" applyFont="1" applyBorder="1" applyAlignment="1">
      <alignment horizontal="center" vertical="center"/>
      <protection/>
    </xf>
    <xf numFmtId="49" fontId="57" fillId="0" borderId="39" xfId="61" applyNumberFormat="1" applyFont="1" applyBorder="1" applyAlignment="1">
      <alignment horizontal="center" vertical="center"/>
      <protection/>
    </xf>
    <xf numFmtId="49" fontId="57" fillId="0" borderId="42" xfId="61" applyNumberFormat="1" applyFont="1" applyBorder="1" applyAlignment="1">
      <alignment horizontal="center" vertical="center"/>
      <protection/>
    </xf>
    <xf numFmtId="49" fontId="57" fillId="0" borderId="68" xfId="61" applyNumberFormat="1" applyFont="1" applyBorder="1" applyAlignment="1">
      <alignment horizontal="center" vertical="center"/>
      <protection/>
    </xf>
    <xf numFmtId="49" fontId="57" fillId="0" borderId="48" xfId="61" applyNumberFormat="1" applyFont="1" applyBorder="1" applyAlignment="1">
      <alignment horizontal="center" vertical="center" wrapText="1"/>
      <protection/>
    </xf>
    <xf numFmtId="49" fontId="57" fillId="0" borderId="44" xfId="61" applyNumberFormat="1" applyFont="1" applyBorder="1" applyAlignment="1">
      <alignment horizontal="center" vertical="center" wrapText="1"/>
      <protection/>
    </xf>
    <xf numFmtId="49" fontId="57" fillId="0" borderId="48" xfId="61" applyNumberFormat="1" applyFont="1" applyBorder="1" applyAlignment="1">
      <alignment vertical="center"/>
      <protection/>
    </xf>
    <xf numFmtId="49" fontId="57" fillId="0" borderId="11" xfId="61" applyNumberFormat="1" applyFont="1" applyBorder="1" applyAlignment="1">
      <alignment vertical="center"/>
      <protection/>
    </xf>
    <xf numFmtId="49" fontId="26" fillId="0" borderId="24" xfId="61" applyNumberFormat="1" applyFont="1" applyBorder="1" applyAlignment="1">
      <alignment horizontal="center" vertical="center"/>
      <protection/>
    </xf>
    <xf numFmtId="49" fontId="57" fillId="0" borderId="33" xfId="61" applyNumberFormat="1" applyFont="1" applyBorder="1">
      <alignment/>
      <protection/>
    </xf>
    <xf numFmtId="49" fontId="57" fillId="0" borderId="33" xfId="61" applyNumberFormat="1" applyFont="1" applyBorder="1" applyAlignment="1">
      <alignment horizontal="center"/>
      <protection/>
    </xf>
    <xf numFmtId="49" fontId="57" fillId="0" borderId="11" xfId="61" applyNumberFormat="1" applyFont="1" applyBorder="1">
      <alignment/>
      <protection/>
    </xf>
    <xf numFmtId="49" fontId="57" fillId="0" borderId="31" xfId="0" applyNumberFormat="1" applyFont="1" applyBorder="1" applyAlignment="1">
      <alignment vertical="center"/>
    </xf>
    <xf numFmtId="49" fontId="57" fillId="0" borderId="31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7" fillId="0" borderId="35" xfId="0" applyNumberFormat="1" applyFont="1" applyBorder="1" applyAlignment="1">
      <alignment vertical="center"/>
    </xf>
    <xf numFmtId="49" fontId="57" fillId="0" borderId="39" xfId="0" applyNumberFormat="1" applyFont="1" applyBorder="1" applyAlignment="1">
      <alignment vertical="center"/>
    </xf>
    <xf numFmtId="49" fontId="57" fillId="0" borderId="33" xfId="0" applyNumberFormat="1" applyFont="1" applyBorder="1" applyAlignment="1">
      <alignment vertical="center"/>
    </xf>
    <xf numFmtId="49" fontId="57" fillId="0" borderId="32" xfId="0" applyNumberFormat="1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65" fillId="0" borderId="57" xfId="0" applyFont="1" applyBorder="1" applyAlignment="1">
      <alignment vertical="center"/>
    </xf>
    <xf numFmtId="49" fontId="56" fillId="0" borderId="32" xfId="61" applyNumberFormat="1" applyFont="1" applyBorder="1" applyAlignment="1">
      <alignment horizontal="center" vertical="center"/>
      <protection/>
    </xf>
    <xf numFmtId="49" fontId="56" fillId="0" borderId="0" xfId="61" applyNumberFormat="1" applyFont="1" applyBorder="1" applyAlignment="1">
      <alignment horizontal="center" vertical="center"/>
      <protection/>
    </xf>
    <xf numFmtId="49" fontId="32" fillId="0" borderId="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distributed" vertical="center"/>
    </xf>
    <xf numFmtId="0" fontId="30" fillId="0" borderId="0" xfId="61" applyFont="1" applyAlignment="1">
      <alignment horizontal="center" vertical="center"/>
      <protection/>
    </xf>
    <xf numFmtId="49" fontId="59" fillId="0" borderId="0" xfId="61" applyNumberFormat="1" applyFont="1" applyBorder="1" applyAlignment="1">
      <alignment horizontal="center" vertical="center"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6" fillId="0" borderId="15" xfId="61" applyNumberFormat="1" applyFont="1" applyBorder="1" applyAlignment="1">
      <alignment horizontal="center" vertical="center"/>
      <protection/>
    </xf>
    <xf numFmtId="49" fontId="26" fillId="0" borderId="13" xfId="61" applyNumberFormat="1" applyFont="1" applyBorder="1" applyAlignment="1">
      <alignment horizontal="center" vertical="center"/>
      <protection/>
    </xf>
    <xf numFmtId="49" fontId="26" fillId="0" borderId="30" xfId="61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176" fontId="26" fillId="0" borderId="0" xfId="61" applyNumberFormat="1" applyFont="1" applyAlignment="1">
      <alignment horizontal="distributed" vertical="center"/>
      <protection/>
    </xf>
    <xf numFmtId="49" fontId="26" fillId="0" borderId="11" xfId="61" applyNumberFormat="1" applyFont="1" applyBorder="1" applyAlignment="1">
      <alignment horizontal="center" vertical="center"/>
      <protection/>
    </xf>
    <xf numFmtId="49" fontId="26" fillId="0" borderId="14" xfId="61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left" vertical="center"/>
      <protection/>
    </xf>
    <xf numFmtId="49" fontId="26" fillId="0" borderId="21" xfId="61" applyNumberFormat="1" applyFont="1" applyBorder="1" applyAlignment="1">
      <alignment horizontal="center" vertical="center"/>
      <protection/>
    </xf>
    <xf numFmtId="49" fontId="26" fillId="0" borderId="66" xfId="61" applyNumberFormat="1" applyFont="1" applyBorder="1" applyAlignment="1">
      <alignment horizontal="center" vertical="center"/>
      <protection/>
    </xf>
    <xf numFmtId="0" fontId="30" fillId="0" borderId="0" xfId="61" applyFont="1" applyAlignment="1">
      <alignment horizontal="distributed" vertical="center"/>
      <protection/>
    </xf>
    <xf numFmtId="0" fontId="28" fillId="0" borderId="72" xfId="61" applyFont="1" applyBorder="1" applyAlignment="1">
      <alignment horizontal="distributed" vertical="center"/>
      <protection/>
    </xf>
    <xf numFmtId="0" fontId="28" fillId="0" borderId="73" xfId="61" applyFont="1" applyBorder="1" applyAlignment="1">
      <alignment horizontal="distributed" vertical="center"/>
      <protection/>
    </xf>
    <xf numFmtId="0" fontId="26" fillId="0" borderId="66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1" fillId="0" borderId="74" xfId="61" applyFont="1" applyBorder="1" applyAlignment="1">
      <alignment horizontal="distributed" vertical="center"/>
      <protection/>
    </xf>
    <xf numFmtId="0" fontId="21" fillId="0" borderId="75" xfId="61" applyFont="1" applyBorder="1" applyAlignment="1">
      <alignment horizontal="distributed" vertical="center"/>
      <protection/>
    </xf>
    <xf numFmtId="0" fontId="30" fillId="0" borderId="74" xfId="61" applyFont="1" applyBorder="1" applyAlignment="1">
      <alignment horizontal="center" vertical="center"/>
      <protection/>
    </xf>
    <xf numFmtId="0" fontId="30" fillId="0" borderId="75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center" vertical="center"/>
      <protection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76" fontId="26" fillId="0" borderId="0" xfId="61" applyNumberFormat="1" applyFont="1" applyAlignment="1">
      <alignment horizontal="center" vertical="center"/>
      <protection/>
    </xf>
    <xf numFmtId="49" fontId="26" fillId="0" borderId="21" xfId="61" applyNumberFormat="1" applyFont="1" applyBorder="1" applyAlignment="1">
      <alignment horizontal="center" vertical="center" wrapText="1"/>
      <protection/>
    </xf>
    <xf numFmtId="49" fontId="26" fillId="0" borderId="11" xfId="61" applyNumberFormat="1" applyFont="1" applyBorder="1" applyAlignment="1">
      <alignment horizontal="center" vertical="center" wrapText="1"/>
      <protection/>
    </xf>
    <xf numFmtId="0" fontId="30" fillId="0" borderId="19" xfId="61" applyFont="1" applyBorder="1" applyAlignment="1">
      <alignment horizontal="distributed" vertical="center" shrinkToFit="1"/>
      <protection/>
    </xf>
    <xf numFmtId="0" fontId="30" fillId="0" borderId="76" xfId="61" applyFont="1" applyBorder="1" applyAlignment="1">
      <alignment horizontal="distributed" vertical="center" shrinkToFit="1"/>
      <protection/>
    </xf>
    <xf numFmtId="0" fontId="21" fillId="0" borderId="74" xfId="61" applyFont="1" applyBorder="1" applyAlignment="1">
      <alignment horizontal="distributed" vertical="center" shrinkToFit="1"/>
      <protection/>
    </xf>
    <xf numFmtId="0" fontId="21" fillId="0" borderId="75" xfId="61" applyFont="1" applyBorder="1" applyAlignment="1">
      <alignment horizontal="distributed" vertical="center" shrinkToFit="1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49" fontId="42" fillId="0" borderId="0" xfId="61" applyNumberFormat="1" applyFont="1" applyAlignment="1">
      <alignment horizontal="center" vertical="center"/>
      <protection/>
    </xf>
    <xf numFmtId="176" fontId="42" fillId="0" borderId="0" xfId="61" applyNumberFormat="1" applyFont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49" fontId="42" fillId="0" borderId="0" xfId="61" applyNumberFormat="1" applyFont="1" applyAlignment="1">
      <alignment horizontal="distributed" vertical="center"/>
      <protection/>
    </xf>
    <xf numFmtId="0" fontId="25" fillId="0" borderId="0" xfId="61" applyFont="1" applyAlignment="1">
      <alignment horizontal="center" vertical="center"/>
      <protection/>
    </xf>
    <xf numFmtId="49" fontId="57" fillId="0" borderId="0" xfId="61" applyNumberFormat="1" applyFont="1" applyBorder="1" applyAlignment="1">
      <alignment horizontal="center" vertical="center"/>
      <protection/>
    </xf>
    <xf numFmtId="49" fontId="66" fillId="0" borderId="46" xfId="61" applyNumberFormat="1" applyFont="1" applyBorder="1" applyAlignment="1">
      <alignment horizontal="center" vertical="center"/>
      <protection/>
    </xf>
    <xf numFmtId="49" fontId="66" fillId="0" borderId="66" xfId="61" applyNumberFormat="1" applyFont="1" applyBorder="1" applyAlignment="1">
      <alignment horizontal="center" vertical="center"/>
      <protection/>
    </xf>
    <xf numFmtId="49" fontId="57" fillId="0" borderId="0" xfId="61" applyNumberFormat="1" applyFont="1" applyBorder="1" applyAlignment="1">
      <alignment vertical="center" wrapText="1"/>
      <protection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67" fillId="0" borderId="56" xfId="61" applyNumberFormat="1" applyFont="1" applyBorder="1" applyAlignment="1">
      <alignment horizontal="center" wrapText="1"/>
      <protection/>
    </xf>
    <xf numFmtId="49" fontId="67" fillId="0" borderId="21" xfId="61" applyNumberFormat="1" applyFont="1" applyBorder="1" applyAlignment="1">
      <alignment horizontal="center" wrapText="1"/>
      <protection/>
    </xf>
    <xf numFmtId="49" fontId="57" fillId="0" borderId="0" xfId="61" applyNumberFormat="1" applyFont="1" applyBorder="1" applyAlignment="1">
      <alignment horizontal="center" vertical="center" wrapText="1"/>
      <protection/>
    </xf>
    <xf numFmtId="49" fontId="57" fillId="0" borderId="56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67" fillId="0" borderId="11" xfId="61" applyNumberFormat="1" applyFont="1" applyBorder="1" applyAlignment="1">
      <alignment horizontal="center" vertical="top" wrapText="1"/>
      <protection/>
    </xf>
    <xf numFmtId="49" fontId="67" fillId="0" borderId="21" xfId="61" applyNumberFormat="1" applyFont="1" applyBorder="1" applyAlignment="1">
      <alignment horizontal="center" vertical="top" wrapText="1"/>
      <protection/>
    </xf>
    <xf numFmtId="49" fontId="26" fillId="0" borderId="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30" fillId="0" borderId="74" xfId="0" applyFont="1" applyBorder="1" applyAlignment="1">
      <alignment horizontal="distributed" vertical="center"/>
    </xf>
    <xf numFmtId="0" fontId="30" fillId="0" borderId="75" xfId="0" applyFont="1" applyBorder="1" applyAlignment="1">
      <alignment horizontal="distributed" vertical="center"/>
    </xf>
    <xf numFmtId="0" fontId="30" fillId="0" borderId="19" xfId="0" applyFont="1" applyBorder="1" applyAlignment="1">
      <alignment horizontal="distributed" vertical="center"/>
    </xf>
    <xf numFmtId="0" fontId="30" fillId="0" borderId="76" xfId="0" applyFont="1" applyBorder="1" applyAlignment="1">
      <alignment horizontal="distributed" vertical="center"/>
    </xf>
    <xf numFmtId="0" fontId="29" fillId="0" borderId="72" xfId="0" applyFont="1" applyBorder="1" applyAlignment="1">
      <alignment horizontal="distributed" vertical="center"/>
    </xf>
    <xf numFmtId="0" fontId="29" fillId="0" borderId="73" xfId="0" applyFont="1" applyBorder="1" applyAlignment="1">
      <alignment horizontal="distributed" vertical="center"/>
    </xf>
    <xf numFmtId="49" fontId="31" fillId="0" borderId="0" xfId="61" applyNumberFormat="1" applyFont="1" applyBorder="1" applyAlignment="1">
      <alignment horizontal="center" vertical="center"/>
      <protection/>
    </xf>
    <xf numFmtId="49" fontId="31" fillId="0" borderId="21" xfId="61" applyNumberFormat="1" applyFont="1" applyBorder="1" applyAlignment="1">
      <alignment horizontal="center" vertical="center"/>
      <protection/>
    </xf>
    <xf numFmtId="49" fontId="31" fillId="0" borderId="11" xfId="61" applyNumberFormat="1" applyFont="1" applyBorder="1" applyAlignment="1">
      <alignment horizontal="center" vertical="center"/>
      <protection/>
    </xf>
    <xf numFmtId="49" fontId="31" fillId="0" borderId="21" xfId="61" applyNumberFormat="1" applyFont="1" applyBorder="1" applyAlignment="1">
      <alignment horizontal="center" vertical="center" wrapText="1"/>
      <protection/>
    </xf>
    <xf numFmtId="49" fontId="31" fillId="0" borderId="0" xfId="61" applyNumberFormat="1" applyFont="1" applyBorder="1" applyAlignment="1">
      <alignment horizontal="center" vertical="center" wrapText="1"/>
      <protection/>
    </xf>
    <xf numFmtId="49" fontId="26" fillId="0" borderId="0" xfId="61" applyNumberFormat="1" applyFont="1" applyAlignment="1">
      <alignment horizontal="center"/>
      <protection/>
    </xf>
    <xf numFmtId="49" fontId="26" fillId="0" borderId="0" xfId="61" applyNumberFormat="1" applyFont="1" applyAlignment="1">
      <alignment horizontal="center" vertical="center"/>
      <protection/>
    </xf>
    <xf numFmtId="49" fontId="31" fillId="0" borderId="14" xfId="61" applyNumberFormat="1" applyFont="1" applyBorder="1" applyAlignment="1">
      <alignment horizontal="center" vertical="center"/>
      <protection/>
    </xf>
    <xf numFmtId="0" fontId="30" fillId="0" borderId="74" xfId="61" applyFont="1" applyBorder="1" applyAlignment="1">
      <alignment horizontal="distributed" vertical="center"/>
      <protection/>
    </xf>
    <xf numFmtId="0" fontId="30" fillId="0" borderId="75" xfId="61" applyFont="1" applyBorder="1" applyAlignment="1">
      <alignment horizontal="distributed" vertical="center"/>
      <protection/>
    </xf>
    <xf numFmtId="0" fontId="21" fillId="0" borderId="19" xfId="61" applyFont="1" applyBorder="1" applyAlignment="1">
      <alignment horizontal="left" vertical="center"/>
      <protection/>
    </xf>
    <xf numFmtId="0" fontId="21" fillId="0" borderId="76" xfId="61" applyFont="1" applyBorder="1" applyAlignment="1">
      <alignment horizontal="left" vertical="center"/>
      <protection/>
    </xf>
    <xf numFmtId="0" fontId="29" fillId="0" borderId="72" xfId="0" applyFont="1" applyBorder="1" applyAlignment="1">
      <alignment horizontal="distributed" vertical="center" wrapText="1"/>
    </xf>
    <xf numFmtId="0" fontId="29" fillId="0" borderId="73" xfId="0" applyFont="1" applyBorder="1" applyAlignment="1">
      <alignment horizontal="distributed" vertical="center" wrapText="1"/>
    </xf>
    <xf numFmtId="0" fontId="21" fillId="0" borderId="0" xfId="61" applyFont="1" applyBorder="1" applyAlignment="1">
      <alignment horizontal="distributed" vertical="center"/>
      <protection/>
    </xf>
    <xf numFmtId="0" fontId="30" fillId="0" borderId="0" xfId="61" applyFont="1" applyBorder="1" applyAlignment="1">
      <alignment horizontal="center" vertical="center"/>
      <protection/>
    </xf>
    <xf numFmtId="49" fontId="27" fillId="0" borderId="0" xfId="61" applyNumberFormat="1" applyFont="1" applyAlignment="1">
      <alignment horizontal="center" vertical="center"/>
      <protection/>
    </xf>
    <xf numFmtId="176" fontId="26" fillId="0" borderId="0" xfId="61" applyNumberFormat="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0" fontId="26" fillId="0" borderId="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distributed" vertical="center" shrinkToFit="1"/>
      <protection/>
    </xf>
    <xf numFmtId="0" fontId="26" fillId="0" borderId="0" xfId="0" applyFont="1" applyBorder="1" applyAlignment="1">
      <alignment horizontal="center" vertical="center"/>
    </xf>
    <xf numFmtId="49" fontId="26" fillId="0" borderId="10" xfId="61" applyNumberFormat="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49" fontId="26" fillId="0" borderId="12" xfId="61" applyNumberFormat="1" applyFont="1" applyBorder="1" applyAlignment="1">
      <alignment horizontal="center" vertical="center"/>
      <protection/>
    </xf>
    <xf numFmtId="49" fontId="31" fillId="0" borderId="15" xfId="61" applyNumberFormat="1" applyFont="1" applyBorder="1" applyAlignment="1">
      <alignment horizontal="center" vertical="center"/>
      <protection/>
    </xf>
    <xf numFmtId="49" fontId="60" fillId="0" borderId="21" xfId="61" applyNumberFormat="1" applyFont="1" applyBorder="1" applyAlignment="1">
      <alignment horizontal="center" vertical="center" wrapText="1"/>
      <protection/>
    </xf>
    <xf numFmtId="49" fontId="60" fillId="0" borderId="0" xfId="61" applyNumberFormat="1" applyFont="1" applyBorder="1" applyAlignment="1">
      <alignment horizontal="center" vertical="center" wrapText="1"/>
      <protection/>
    </xf>
    <xf numFmtId="49" fontId="31" fillId="0" borderId="66" xfId="61" applyNumberFormat="1" applyFont="1" applyBorder="1" applyAlignment="1">
      <alignment horizontal="center" vertical="center"/>
      <protection/>
    </xf>
    <xf numFmtId="49" fontId="31" fillId="0" borderId="30" xfId="61" applyNumberFormat="1" applyFont="1" applyBorder="1" applyAlignment="1">
      <alignment horizontal="center" vertical="center"/>
      <protection/>
    </xf>
    <xf numFmtId="49" fontId="31" fillId="0" borderId="13" xfId="61" applyNumberFormat="1" applyFont="1" applyBorder="1" applyAlignment="1">
      <alignment horizontal="center" vertical="center"/>
      <protection/>
    </xf>
    <xf numFmtId="49" fontId="26" fillId="0" borderId="0" xfId="61" applyNumberFormat="1" applyFont="1" applyBorder="1" applyAlignment="1">
      <alignment horizontal="center" vertical="center" wrapText="1"/>
      <protection/>
    </xf>
    <xf numFmtId="49" fontId="26" fillId="0" borderId="13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57" fillId="0" borderId="21" xfId="61" applyNumberFormat="1" applyFont="1" applyBorder="1" applyAlignment="1">
      <alignment horizontal="center" vertical="center" wrapText="1"/>
      <protection/>
    </xf>
    <xf numFmtId="49" fontId="57" fillId="0" borderId="11" xfId="61" applyNumberFormat="1" applyFont="1" applyBorder="1" applyAlignment="1">
      <alignment horizontal="center" vertical="center"/>
      <protection/>
    </xf>
    <xf numFmtId="49" fontId="67" fillId="0" borderId="11" xfId="61" applyNumberFormat="1" applyFont="1" applyBorder="1" applyAlignment="1">
      <alignment vertical="center" wrapText="1"/>
      <protection/>
    </xf>
    <xf numFmtId="49" fontId="67" fillId="0" borderId="0" xfId="61" applyNumberFormat="1" applyFont="1" applyBorder="1" applyAlignment="1">
      <alignment vertical="center" wrapText="1"/>
      <protection/>
    </xf>
    <xf numFmtId="49" fontId="57" fillId="0" borderId="12" xfId="61" applyNumberFormat="1" applyFont="1" applyBorder="1" applyAlignment="1">
      <alignment horizontal="center" vertical="center"/>
      <protection/>
    </xf>
    <xf numFmtId="49" fontId="57" fillId="0" borderId="66" xfId="61" applyNumberFormat="1" applyFont="1" applyBorder="1" applyAlignment="1">
      <alignment horizontal="center" vertical="center"/>
      <protection/>
    </xf>
    <xf numFmtId="49" fontId="68" fillId="0" borderId="46" xfId="0" applyNumberFormat="1" applyFont="1" applyBorder="1" applyAlignment="1">
      <alignment horizontal="center" vertical="center"/>
    </xf>
    <xf numFmtId="49" fontId="68" fillId="0" borderId="66" xfId="0" applyNumberFormat="1" applyFont="1" applyBorder="1" applyAlignment="1">
      <alignment horizontal="center" vertical="center"/>
    </xf>
    <xf numFmtId="49" fontId="68" fillId="0" borderId="77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近畿高校ドロー男Ｓ作業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22269;&#31169;&#23398;&#12486;&#12491;&#12473;&#22823;&#20250;\&#65320;&#65298;&#65303;&#24180;\&#20013;&#23398;&#26657;&#12503;&#12525;&#12464;&#12521;&#12512;\&#65320;&#65298;&#65303;&#12288;&#20840;&#22269;&#31169;&#31435;&#20013;&#23398;&#26657;&#12486;&#12491;&#12473;&#36984;&#25163;&#27177;&#22243;&#20307;&#12489;&#12525;&#12540;&#65288;&#30007;&#228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団本トーナメント・コンソレ"/>
      <sheetName val="女団本トーナメント・コンソレ"/>
      <sheetName val="男女出場校リスト"/>
      <sheetName val="団体登録選手"/>
    </sheetNames>
    <sheetDataSet>
      <sheetData sheetId="2">
        <row r="3">
          <cell r="B3">
            <v>1</v>
          </cell>
          <cell r="C3" t="str">
            <v>岩手</v>
          </cell>
          <cell r="E3">
            <v>2</v>
          </cell>
          <cell r="F3" t="str">
            <v>東　北</v>
          </cell>
          <cell r="G3">
            <v>4</v>
          </cell>
          <cell r="H3" t="str">
            <v>岩　手</v>
          </cell>
        </row>
        <row r="4">
          <cell r="B4">
            <v>2</v>
          </cell>
          <cell r="C4" t="str">
            <v>茗渓学園</v>
          </cell>
          <cell r="E4">
            <v>3</v>
          </cell>
          <cell r="F4" t="str">
            <v>北関東</v>
          </cell>
          <cell r="G4">
            <v>8</v>
          </cell>
          <cell r="H4" t="str">
            <v>茨城</v>
          </cell>
        </row>
        <row r="5">
          <cell r="B5">
            <v>3</v>
          </cell>
          <cell r="C5" t="str">
            <v>立教新座</v>
          </cell>
          <cell r="E5">
            <v>3</v>
          </cell>
          <cell r="F5" t="str">
            <v>北関東</v>
          </cell>
          <cell r="G5">
            <v>10</v>
          </cell>
          <cell r="H5" t="str">
            <v>埼玉</v>
          </cell>
        </row>
        <row r="6">
          <cell r="B6">
            <v>4</v>
          </cell>
          <cell r="C6" t="str">
            <v>明大付明治</v>
          </cell>
          <cell r="E6">
            <v>4</v>
          </cell>
          <cell r="F6" t="str">
            <v>南関東</v>
          </cell>
          <cell r="G6">
            <v>13</v>
          </cell>
          <cell r="H6" t="str">
            <v>東京</v>
          </cell>
        </row>
        <row r="7">
          <cell r="B7">
            <v>5</v>
          </cell>
          <cell r="C7" t="str">
            <v>かえつ有明</v>
          </cell>
          <cell r="E7">
            <v>4</v>
          </cell>
          <cell r="F7" t="str">
            <v>南関東</v>
          </cell>
          <cell r="G7">
            <v>13</v>
          </cell>
          <cell r="H7" t="str">
            <v>東京</v>
          </cell>
        </row>
        <row r="8">
          <cell r="B8">
            <v>6</v>
          </cell>
          <cell r="C8" t="str">
            <v>サレジオ学院</v>
          </cell>
          <cell r="E8">
            <v>4</v>
          </cell>
          <cell r="F8" t="str">
            <v>南関東</v>
          </cell>
          <cell r="G8">
            <v>14</v>
          </cell>
          <cell r="H8" t="str">
            <v>神奈川</v>
          </cell>
        </row>
        <row r="9">
          <cell r="B9">
            <v>7</v>
          </cell>
          <cell r="C9" t="str">
            <v>桐蔭学園</v>
          </cell>
          <cell r="E9">
            <v>4</v>
          </cell>
          <cell r="F9" t="str">
            <v>南関東</v>
          </cell>
          <cell r="G9">
            <v>14</v>
          </cell>
          <cell r="H9" t="str">
            <v>神奈川</v>
          </cell>
        </row>
        <row r="10">
          <cell r="B10">
            <v>8</v>
          </cell>
          <cell r="C10" t="str">
            <v>慶応湘南藤沢</v>
          </cell>
          <cell r="E10">
            <v>4</v>
          </cell>
          <cell r="F10" t="str">
            <v>南関東</v>
          </cell>
          <cell r="G10">
            <v>14</v>
          </cell>
          <cell r="H10" t="str">
            <v>神奈川</v>
          </cell>
        </row>
        <row r="11">
          <cell r="B11">
            <v>9</v>
          </cell>
          <cell r="C11" t="str">
            <v>静岡聖光学院</v>
          </cell>
          <cell r="E11">
            <v>5</v>
          </cell>
          <cell r="F11" t="str">
            <v>東  海</v>
          </cell>
          <cell r="G11">
            <v>15</v>
          </cell>
          <cell r="H11" t="str">
            <v>静岡</v>
          </cell>
        </row>
        <row r="12">
          <cell r="B12">
            <v>10</v>
          </cell>
          <cell r="C12" t="str">
            <v>海星</v>
          </cell>
          <cell r="E12">
            <v>5</v>
          </cell>
          <cell r="F12" t="str">
            <v>東  海</v>
          </cell>
          <cell r="G12">
            <v>17</v>
          </cell>
          <cell r="H12" t="str">
            <v>三重</v>
          </cell>
        </row>
        <row r="13">
          <cell r="B13">
            <v>11</v>
          </cell>
          <cell r="C13" t="str">
            <v>甲南</v>
          </cell>
          <cell r="E13">
            <v>7</v>
          </cell>
          <cell r="F13" t="str">
            <v>近　畿</v>
          </cell>
          <cell r="G13">
            <v>23</v>
          </cell>
          <cell r="H13" t="str">
            <v>兵庫</v>
          </cell>
        </row>
        <row r="14">
          <cell r="B14">
            <v>12</v>
          </cell>
          <cell r="C14" t="str">
            <v>清教学園</v>
          </cell>
          <cell r="E14">
            <v>7</v>
          </cell>
          <cell r="F14" t="str">
            <v>近　畿</v>
          </cell>
          <cell r="G14">
            <v>22</v>
          </cell>
          <cell r="H14" t="str">
            <v>大阪</v>
          </cell>
        </row>
        <row r="15">
          <cell r="B15">
            <v>13</v>
          </cell>
          <cell r="C15" t="str">
            <v>灘</v>
          </cell>
          <cell r="E15">
            <v>7</v>
          </cell>
          <cell r="F15" t="str">
            <v>近　畿</v>
          </cell>
          <cell r="G15">
            <v>23</v>
          </cell>
          <cell r="H15" t="str">
            <v>兵庫</v>
          </cell>
        </row>
        <row r="16">
          <cell r="B16">
            <v>14</v>
          </cell>
          <cell r="C16" t="str">
            <v>光泉</v>
          </cell>
          <cell r="E16">
            <v>7</v>
          </cell>
          <cell r="F16" t="str">
            <v>近　畿</v>
          </cell>
          <cell r="G16">
            <v>20</v>
          </cell>
          <cell r="H16" t="str">
            <v>滋賀</v>
          </cell>
        </row>
        <row r="17">
          <cell r="B17">
            <v>15</v>
          </cell>
          <cell r="C17" t="str">
            <v>今治明徳</v>
          </cell>
          <cell r="E17">
            <v>9</v>
          </cell>
          <cell r="F17" t="str">
            <v>四　国</v>
          </cell>
          <cell r="G17">
            <v>27</v>
          </cell>
          <cell r="H17" t="str">
            <v>愛媛</v>
          </cell>
        </row>
        <row r="18">
          <cell r="B18">
            <v>16</v>
          </cell>
          <cell r="C18" t="str">
            <v>筑陽学園</v>
          </cell>
          <cell r="E18">
            <v>10</v>
          </cell>
          <cell r="F18" t="str">
            <v>九　州</v>
          </cell>
          <cell r="G18">
            <v>28</v>
          </cell>
          <cell r="H18" t="str">
            <v>福岡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view="pageBreakPreview" zoomScale="77" zoomScaleNormal="50" zoomScaleSheetLayoutView="77" zoomScalePageLayoutView="0" workbookViewId="0" topLeftCell="A1">
      <selection activeCell="M12" sqref="M12"/>
    </sheetView>
  </sheetViews>
  <sheetFormatPr defaultColWidth="9.00390625" defaultRowHeight="13.5"/>
  <cols>
    <col min="1" max="1" width="3.75390625" style="0" customWidth="1"/>
    <col min="2" max="2" width="7.00390625" style="2" customWidth="1"/>
    <col min="3" max="3" width="5.00390625" style="2" hidden="1" customWidth="1"/>
    <col min="4" max="4" width="27.50390625" style="2" customWidth="1"/>
    <col min="5" max="5" width="2.50390625" style="2" customWidth="1"/>
    <col min="6" max="6" width="13.875" style="8" customWidth="1"/>
    <col min="7" max="7" width="3.625" style="8" customWidth="1"/>
    <col min="8" max="8" width="12.50390625" style="1" customWidth="1"/>
    <col min="9" max="9" width="2.375" style="1" customWidth="1"/>
    <col min="10" max="10" width="6.625" style="34" customWidth="1"/>
    <col min="11" max="17" width="6.625" style="2" customWidth="1"/>
    <col min="18" max="18" width="6.625" style="34" customWidth="1"/>
    <col min="19" max="19" width="6.625" style="36" customWidth="1"/>
    <col min="20" max="20" width="27.50390625" style="2" customWidth="1"/>
    <col min="21" max="21" width="2.50390625" style="2" customWidth="1"/>
    <col min="22" max="22" width="13.875" style="8" customWidth="1"/>
    <col min="23" max="23" width="3.625" style="8" customWidth="1"/>
    <col min="24" max="24" width="12.50390625" style="2" customWidth="1"/>
    <col min="25" max="25" width="2.50390625" style="2" customWidth="1"/>
    <col min="26" max="26" width="7.75390625" style="29" hidden="1" customWidth="1"/>
    <col min="27" max="27" width="7.00390625" style="2" customWidth="1"/>
    <col min="28" max="28" width="42.75390625" style="2" customWidth="1"/>
    <col min="29" max="29" width="24.00390625" style="2" customWidth="1"/>
    <col min="30" max="31" width="9.00390625" style="2" customWidth="1"/>
    <col min="32" max="32" width="29.25390625" style="2" customWidth="1"/>
    <col min="33" max="33" width="9.00390625" style="2" bestFit="1" customWidth="1"/>
    <col min="34" max="16384" width="9.00390625" style="2" customWidth="1"/>
  </cols>
  <sheetData>
    <row r="1" spans="2:27" ht="63" customHeight="1">
      <c r="B1" s="1" t="s">
        <v>0</v>
      </c>
      <c r="C1" s="1"/>
      <c r="D1" s="619" t="s">
        <v>249</v>
      </c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7"/>
      <c r="Z1" s="94"/>
      <c r="AA1" s="1"/>
    </row>
    <row r="2" spans="1:26" ht="27" customHeight="1">
      <c r="A2" s="30"/>
      <c r="B2" s="31"/>
      <c r="C2" s="32"/>
      <c r="D2" s="32"/>
      <c r="E2" s="33"/>
      <c r="F2" s="33"/>
      <c r="G2" s="33"/>
      <c r="K2" s="35"/>
      <c r="L2" s="35"/>
      <c r="M2" s="35"/>
      <c r="N2" s="35"/>
      <c r="O2" s="35"/>
      <c r="P2" s="35"/>
      <c r="Q2" s="35"/>
      <c r="T2" s="37"/>
      <c r="U2" s="38" t="s">
        <v>183</v>
      </c>
      <c r="V2" s="194"/>
      <c r="W2" s="38"/>
      <c r="X2" s="38"/>
      <c r="Y2" s="38"/>
      <c r="Z2" s="196"/>
    </row>
    <row r="3" spans="2:32" ht="36" customHeight="1">
      <c r="B3" s="146" t="s">
        <v>140</v>
      </c>
      <c r="T3" s="39"/>
      <c r="U3" s="183" t="s">
        <v>129</v>
      </c>
      <c r="V3" s="177"/>
      <c r="W3" s="177"/>
      <c r="X3" s="177"/>
      <c r="Y3" s="177"/>
      <c r="Z3" s="197"/>
      <c r="AA3" s="177"/>
      <c r="AB3" s="40"/>
      <c r="AC3" s="41"/>
      <c r="AD3" s="41"/>
      <c r="AE3" s="42"/>
      <c r="AF3" s="42"/>
    </row>
    <row r="4" spans="20:32" ht="12" customHeight="1">
      <c r="T4" s="39"/>
      <c r="U4" s="43"/>
      <c r="V4" s="43"/>
      <c r="W4" s="43"/>
      <c r="X4" s="43"/>
      <c r="Y4" s="43"/>
      <c r="Z4" s="198"/>
      <c r="AA4" s="43"/>
      <c r="AB4" s="40"/>
      <c r="AC4" s="41"/>
      <c r="AD4" s="41"/>
      <c r="AE4" s="42"/>
      <c r="AF4" s="42"/>
    </row>
    <row r="5" spans="1:33" ht="30" customHeight="1" thickBot="1">
      <c r="A5" s="117"/>
      <c r="B5" s="585">
        <v>1</v>
      </c>
      <c r="C5" s="45">
        <v>19</v>
      </c>
      <c r="D5" s="588" t="str">
        <f>_xlfn.IFERROR(VLOOKUP(C5,'団体学校リスト'!$B$3:$G$35,2),"  ")</f>
        <v>相生学院</v>
      </c>
      <c r="E5" s="583" t="s">
        <v>1</v>
      </c>
      <c r="F5" s="576" t="str">
        <f>_xlfn.IFERROR(VLOOKUP(C5,'団体学校リスト'!$B$3:$G$35,4),"  ")</f>
        <v>近　畿</v>
      </c>
      <c r="G5" s="576" t="s">
        <v>2</v>
      </c>
      <c r="H5" s="592" t="str">
        <f>_xlfn.IFERROR(VLOOKUP(C5,'団体学校リスト'!$B$3:$G$35,6),"   ")</f>
        <v>兵　庫</v>
      </c>
      <c r="I5" s="589" t="s">
        <v>3</v>
      </c>
      <c r="J5" s="211"/>
      <c r="K5" s="182"/>
      <c r="L5" s="182"/>
      <c r="M5" s="182"/>
      <c r="N5" s="573" t="s">
        <v>53</v>
      </c>
      <c r="O5" s="573"/>
      <c r="P5" s="182"/>
      <c r="Q5" s="182"/>
      <c r="R5" s="212"/>
      <c r="S5" s="211"/>
      <c r="T5" s="582" t="str">
        <f>_xlfn.IFERROR(VLOOKUP(Z5,'団体学校リスト'!$B$3:$G$40,2),"  ")</f>
        <v>鳳凰</v>
      </c>
      <c r="U5" s="583" t="s">
        <v>1</v>
      </c>
      <c r="V5" s="575" t="str">
        <f>_xlfn.IFERROR(VLOOKUP(Z5,'団体学校リスト'!$B$3:$G$40,4),"  ")</f>
        <v>九　州</v>
      </c>
      <c r="W5" s="576" t="s">
        <v>2</v>
      </c>
      <c r="X5" s="575" t="str">
        <f>_xlfn.IFERROR(VLOOKUP(Z5,'団体学校リスト'!$B$3:$G$40,6),"   ")</f>
        <v>鹿児島</v>
      </c>
      <c r="Y5" s="584" t="s">
        <v>3</v>
      </c>
      <c r="Z5" s="199">
        <v>26</v>
      </c>
      <c r="AA5" s="585">
        <v>17</v>
      </c>
      <c r="AB5" s="53"/>
      <c r="AE5" s="54"/>
      <c r="AF5" s="55"/>
      <c r="AG5" s="56"/>
    </row>
    <row r="6" spans="1:33" ht="30" customHeight="1" thickBot="1" thickTop="1">
      <c r="A6" s="117"/>
      <c r="B6" s="585"/>
      <c r="C6" s="45"/>
      <c r="D6" s="588"/>
      <c r="E6" s="583"/>
      <c r="F6" s="576"/>
      <c r="G6" s="576"/>
      <c r="H6" s="592"/>
      <c r="I6" s="589"/>
      <c r="J6" s="578" t="s">
        <v>13</v>
      </c>
      <c r="K6" s="234" t="s">
        <v>147</v>
      </c>
      <c r="L6" s="182"/>
      <c r="M6" s="213"/>
      <c r="N6" s="573"/>
      <c r="O6" s="573"/>
      <c r="P6" s="213"/>
      <c r="Q6" s="182"/>
      <c r="R6" s="236" t="s">
        <v>272</v>
      </c>
      <c r="S6" s="578" t="s">
        <v>112</v>
      </c>
      <c r="T6" s="582"/>
      <c r="U6" s="583"/>
      <c r="V6" s="575" t="e">
        <f>VLOOKUP(#REF!,'[1]男女出場校リスト'!$B$3:$H$20,5)&amp;" "&amp;"１"</f>
        <v>#REF!</v>
      </c>
      <c r="W6" s="576"/>
      <c r="X6" s="575"/>
      <c r="Y6" s="584"/>
      <c r="Z6" s="199"/>
      <c r="AA6" s="585"/>
      <c r="AB6" s="53"/>
      <c r="AE6" s="54"/>
      <c r="AF6" s="55"/>
      <c r="AG6" s="56"/>
    </row>
    <row r="7" spans="1:33" ht="30" customHeight="1" thickTop="1">
      <c r="A7" s="117"/>
      <c r="B7" s="585">
        <v>2</v>
      </c>
      <c r="C7" s="45">
        <v>5</v>
      </c>
      <c r="D7" s="588" t="str">
        <f>_xlfn.IFERROR(VLOOKUP(C7,'団体学校リスト'!$B$3:$G$35,2),"  ")</f>
        <v>駿台甲府</v>
      </c>
      <c r="E7" s="583" t="s">
        <v>1</v>
      </c>
      <c r="F7" s="576" t="str">
        <f>_xlfn.IFERROR(VLOOKUP(C7,'団体学校リスト'!$B$3:$G$35,4),"  ")</f>
        <v>北関東</v>
      </c>
      <c r="G7" s="576" t="s">
        <v>2</v>
      </c>
      <c r="H7" s="592" t="str">
        <f>_xlfn.IFERROR(VLOOKUP(C7,'団体学校リスト'!$B$3:$G$35,6),"   ")</f>
        <v>山　梨</v>
      </c>
      <c r="I7" s="589" t="s">
        <v>3</v>
      </c>
      <c r="J7" s="579"/>
      <c r="K7" s="182"/>
      <c r="L7" s="214"/>
      <c r="M7" s="573" t="s">
        <v>276</v>
      </c>
      <c r="N7" s="573"/>
      <c r="O7" s="573"/>
      <c r="P7" s="573"/>
      <c r="Q7" s="215"/>
      <c r="R7" s="216"/>
      <c r="S7" s="587"/>
      <c r="T7" s="582" t="str">
        <f>_xlfn.IFERROR(VLOOKUP(Z7,'団体学校リスト'!$B$3:$G$35,2),"  ")</f>
        <v>日大三島</v>
      </c>
      <c r="U7" s="583" t="s">
        <v>1</v>
      </c>
      <c r="V7" s="575" t="str">
        <f>_xlfn.IFERROR(VLOOKUP(Z7,'団体学校リスト'!$B$3:$G$35,4),"  ")</f>
        <v>東　海</v>
      </c>
      <c r="W7" s="576" t="s">
        <v>2</v>
      </c>
      <c r="X7" s="575" t="str">
        <f>_xlfn.IFERROR(VLOOKUP(Z7,'団体学校リスト'!$B$3:$G$35,6),"   ")</f>
        <v>静　岡</v>
      </c>
      <c r="Y7" s="584" t="s">
        <v>3</v>
      </c>
      <c r="Z7" s="199">
        <v>14</v>
      </c>
      <c r="AA7" s="585">
        <v>18</v>
      </c>
      <c r="AB7" s="53"/>
      <c r="AE7" s="54"/>
      <c r="AF7" s="55"/>
      <c r="AG7" s="56"/>
    </row>
    <row r="8" spans="1:33" ht="30" customHeight="1" thickBot="1">
      <c r="A8" s="117"/>
      <c r="B8" s="585"/>
      <c r="C8" s="45"/>
      <c r="D8" s="588"/>
      <c r="E8" s="583"/>
      <c r="F8" s="576"/>
      <c r="G8" s="576"/>
      <c r="H8" s="592"/>
      <c r="I8" s="589"/>
      <c r="J8" s="217"/>
      <c r="K8" s="578" t="s">
        <v>119</v>
      </c>
      <c r="L8" s="234" t="s">
        <v>37</v>
      </c>
      <c r="M8" s="235"/>
      <c r="N8" s="571" t="s">
        <v>147</v>
      </c>
      <c r="O8" s="572"/>
      <c r="P8" s="235"/>
      <c r="Q8" s="236" t="s">
        <v>37</v>
      </c>
      <c r="R8" s="578" t="s">
        <v>123</v>
      </c>
      <c r="S8" s="217"/>
      <c r="T8" s="582"/>
      <c r="U8" s="583"/>
      <c r="V8" s="575" t="e">
        <f>VLOOKUP(#REF!,'[1]男女出場校リスト'!$B$3:$H$20,5)&amp;" "&amp;"１"</f>
        <v>#REF!</v>
      </c>
      <c r="W8" s="576"/>
      <c r="X8" s="575"/>
      <c r="Y8" s="584"/>
      <c r="Z8" s="199"/>
      <c r="AA8" s="585"/>
      <c r="AB8" s="53"/>
      <c r="AE8" s="54"/>
      <c r="AF8" s="55"/>
      <c r="AG8" s="56"/>
    </row>
    <row r="9" spans="2:33" ht="30" customHeight="1" thickBot="1" thickTop="1">
      <c r="B9" s="585">
        <v>3</v>
      </c>
      <c r="C9" s="45">
        <v>6</v>
      </c>
      <c r="D9" s="588" t="str">
        <f>_xlfn.IFERROR(VLOOKUP(C9,'団体学校リスト'!$B$3:$G$35,2),"  ")</f>
        <v>大成</v>
      </c>
      <c r="E9" s="583" t="s">
        <v>1</v>
      </c>
      <c r="F9" s="576" t="str">
        <f>_xlfn.IFERROR(VLOOKUP(C9,'団体学校リスト'!$B$3:$G$35,4),"  ")</f>
        <v>東　京</v>
      </c>
      <c r="G9" s="576" t="s">
        <v>2</v>
      </c>
      <c r="H9" s="592" t="str">
        <f>_xlfn.IFERROR(VLOOKUP(C9,'団体学校リスト'!$B$3:$G$35,6),"   ")</f>
        <v>東　京</v>
      </c>
      <c r="I9" s="589" t="s">
        <v>3</v>
      </c>
      <c r="J9" s="218"/>
      <c r="K9" s="590"/>
      <c r="L9" s="219"/>
      <c r="M9" s="220"/>
      <c r="N9" s="221"/>
      <c r="O9" s="213"/>
      <c r="P9" s="221"/>
      <c r="Q9" s="182"/>
      <c r="R9" s="586"/>
      <c r="S9" s="222"/>
      <c r="T9" s="582" t="str">
        <f>_xlfn.IFERROR(VLOOKUP(Z9,'団体学校リスト'!$B$3:$G$35,2),"  ")</f>
        <v>札幌光星</v>
      </c>
      <c r="U9" s="583" t="s">
        <v>1</v>
      </c>
      <c r="V9" s="575" t="str">
        <f>_xlfn.IFERROR(VLOOKUP(Z9,'団体学校リスト'!$B$3:$G$35,4),"  ")</f>
        <v>北海道</v>
      </c>
      <c r="W9" s="576" t="s">
        <v>2</v>
      </c>
      <c r="X9" s="575" t="str">
        <f>_xlfn.IFERROR(VLOOKUP(Z9,'団体学校リスト'!$B$3:$G$35,6),"   ")</f>
        <v>北海道</v>
      </c>
      <c r="Y9" s="584" t="s">
        <v>3</v>
      </c>
      <c r="Z9" s="199">
        <v>1</v>
      </c>
      <c r="AA9" s="585">
        <v>19</v>
      </c>
      <c r="AB9" s="53"/>
      <c r="AE9" s="54"/>
      <c r="AF9" s="55"/>
      <c r="AG9" s="56"/>
    </row>
    <row r="10" spans="1:33" ht="28.5" customHeight="1" thickBot="1" thickTop="1">
      <c r="A10" s="5"/>
      <c r="B10" s="585"/>
      <c r="C10" s="45"/>
      <c r="D10" s="588"/>
      <c r="E10" s="583"/>
      <c r="F10" s="576"/>
      <c r="G10" s="576"/>
      <c r="H10" s="592"/>
      <c r="I10" s="589"/>
      <c r="J10" s="578" t="s">
        <v>14</v>
      </c>
      <c r="K10" s="240" t="s">
        <v>267</v>
      </c>
      <c r="L10" s="241"/>
      <c r="M10" s="242"/>
      <c r="N10" s="244"/>
      <c r="O10" s="243"/>
      <c r="P10" s="244"/>
      <c r="Q10" s="243"/>
      <c r="R10" s="245" t="s">
        <v>271</v>
      </c>
      <c r="S10" s="580" t="s">
        <v>113</v>
      </c>
      <c r="T10" s="582"/>
      <c r="U10" s="583"/>
      <c r="V10" s="575" t="e">
        <f>VLOOKUP(#REF!,'[1]男女出場校リスト'!$B$3:$H$20,5)&amp;" "&amp;"１"</f>
        <v>#REF!</v>
      </c>
      <c r="W10" s="576"/>
      <c r="X10" s="575"/>
      <c r="Y10" s="584"/>
      <c r="Z10" s="199"/>
      <c r="AA10" s="585"/>
      <c r="AB10" s="53"/>
      <c r="AE10" s="54"/>
      <c r="AF10" s="55"/>
      <c r="AG10" s="56"/>
    </row>
    <row r="11" spans="1:33" ht="30" customHeight="1" thickBot="1" thickTop="1">
      <c r="A11" s="5"/>
      <c r="B11" s="585">
        <v>4</v>
      </c>
      <c r="C11" s="45">
        <v>13</v>
      </c>
      <c r="D11" s="588" t="str">
        <f>_xlfn.IFERROR(VLOOKUP(C11,'団体学校リスト'!$B$3:$G$35,2),"  ")</f>
        <v>名経大市邨</v>
      </c>
      <c r="E11" s="583" t="s">
        <v>1</v>
      </c>
      <c r="F11" s="576" t="str">
        <f>_xlfn.IFERROR(VLOOKUP(C11,'団体学校リスト'!$B$3:$G$35,4),"  ")</f>
        <v>東　海</v>
      </c>
      <c r="G11" s="576" t="s">
        <v>2</v>
      </c>
      <c r="H11" s="592" t="str">
        <f>_xlfn.IFERROR(VLOOKUP(C11,'団体学校リスト'!$B$3:$G$35,6),"   ")</f>
        <v>愛　知</v>
      </c>
      <c r="I11" s="589" t="s">
        <v>3</v>
      </c>
      <c r="J11" s="579"/>
      <c r="K11" s="223"/>
      <c r="L11" s="182"/>
      <c r="M11" s="214"/>
      <c r="N11" s="215"/>
      <c r="O11" s="182"/>
      <c r="P11" s="215"/>
      <c r="Q11" s="182"/>
      <c r="R11" s="224"/>
      <c r="S11" s="581"/>
      <c r="T11" s="582" t="str">
        <f>_xlfn.IFERROR(VLOOKUP(Z11,'団体学校リスト'!$B$3:$G$35,2),"  ")</f>
        <v>成蹊</v>
      </c>
      <c r="U11" s="583" t="s">
        <v>1</v>
      </c>
      <c r="V11" s="575" t="str">
        <f>_xlfn.IFERROR(VLOOKUP(Z11,'団体学校リスト'!$B$3:$G$35,4),"  ")</f>
        <v>東　京</v>
      </c>
      <c r="W11" s="576" t="s">
        <v>2</v>
      </c>
      <c r="X11" s="575" t="str">
        <f>_xlfn.IFERROR(VLOOKUP(Z11,'団体学校リスト'!$B$3:$G$35,6),"   ")</f>
        <v>東　京</v>
      </c>
      <c r="Y11" s="584" t="s">
        <v>3</v>
      </c>
      <c r="Z11" s="199">
        <v>7</v>
      </c>
      <c r="AA11" s="585">
        <v>20</v>
      </c>
      <c r="AB11" s="53"/>
      <c r="AE11" s="54"/>
      <c r="AF11" s="55"/>
      <c r="AG11" s="56"/>
    </row>
    <row r="12" spans="1:33" ht="30" customHeight="1" thickBot="1" thickTop="1">
      <c r="A12" s="5"/>
      <c r="B12" s="585"/>
      <c r="C12" s="45"/>
      <c r="D12" s="588"/>
      <c r="E12" s="583"/>
      <c r="F12" s="576"/>
      <c r="G12" s="576"/>
      <c r="H12" s="592"/>
      <c r="I12" s="589"/>
      <c r="J12" s="217"/>
      <c r="K12" s="182"/>
      <c r="L12" s="578" t="s">
        <v>127</v>
      </c>
      <c r="M12" s="234" t="s">
        <v>270</v>
      </c>
      <c r="N12" s="244"/>
      <c r="O12" s="243"/>
      <c r="P12" s="236" t="s">
        <v>273</v>
      </c>
      <c r="Q12" s="578" t="s">
        <v>175</v>
      </c>
      <c r="R12" s="182"/>
      <c r="S12" s="217"/>
      <c r="T12" s="582"/>
      <c r="U12" s="583"/>
      <c r="V12" s="575" t="e">
        <f>VLOOKUP(#REF!,'[1]男女出場校リスト'!$B$3:$H$20,5)&amp;" "&amp;"１"</f>
        <v>#REF!</v>
      </c>
      <c r="W12" s="576"/>
      <c r="X12" s="575"/>
      <c r="Y12" s="584"/>
      <c r="Z12" s="199"/>
      <c r="AA12" s="585"/>
      <c r="AB12" s="53"/>
      <c r="AE12" s="54"/>
      <c r="AF12" s="55"/>
      <c r="AG12" s="56"/>
    </row>
    <row r="13" spans="1:33" ht="30" customHeight="1" thickBot="1" thickTop="1">
      <c r="A13" s="5"/>
      <c r="B13" s="585">
        <v>5</v>
      </c>
      <c r="C13" s="45">
        <v>30</v>
      </c>
      <c r="D13" s="588" t="str">
        <f>_xlfn.IFERROR(VLOOKUP(C13,'団体学校リスト'!$B$3:$G$35,2),"  ")</f>
        <v>興國</v>
      </c>
      <c r="E13" s="583" t="s">
        <v>1</v>
      </c>
      <c r="F13" s="576" t="str">
        <f>_xlfn.IFERROR(VLOOKUP(C13,'団体学校リスト'!$B$3:$G$35,4),"  ")</f>
        <v>近　畿</v>
      </c>
      <c r="G13" s="576" t="s">
        <v>2</v>
      </c>
      <c r="H13" s="592" t="str">
        <f>_xlfn.IFERROR(VLOOKUP(C13,'団体学校リスト'!$B$3:$G$35,6),"   ")</f>
        <v>大　阪</v>
      </c>
      <c r="I13" s="589" t="s">
        <v>3</v>
      </c>
      <c r="J13" s="218"/>
      <c r="K13" s="182"/>
      <c r="L13" s="590"/>
      <c r="M13" s="219"/>
      <c r="N13" s="259"/>
      <c r="O13" s="182"/>
      <c r="P13" s="219"/>
      <c r="Q13" s="586"/>
      <c r="R13" s="182"/>
      <c r="S13" s="222"/>
      <c r="T13" s="582" t="str">
        <f>_xlfn.IFERROR(VLOOKUP(Z13,'団体学校リスト'!$B$3:$G$35,2),"  ")</f>
        <v>浪速</v>
      </c>
      <c r="U13" s="583" t="s">
        <v>1</v>
      </c>
      <c r="V13" s="575" t="str">
        <f>_xlfn.IFERROR(VLOOKUP(Z13,'団体学校リスト'!$B$3:$G$35,4),"  ")</f>
        <v>近　畿</v>
      </c>
      <c r="W13" s="576" t="s">
        <v>2</v>
      </c>
      <c r="X13" s="575" t="str">
        <f>_xlfn.IFERROR(VLOOKUP(Z13,'団体学校リスト'!$B$3:$G$35,6),"   ")</f>
        <v>大　阪</v>
      </c>
      <c r="Y13" s="584" t="s">
        <v>3</v>
      </c>
      <c r="Z13" s="199">
        <v>21</v>
      </c>
      <c r="AA13" s="585">
        <v>21</v>
      </c>
      <c r="AB13" s="53"/>
      <c r="AE13" s="54"/>
      <c r="AF13" s="55"/>
      <c r="AG13" s="56"/>
    </row>
    <row r="14" spans="1:33" ht="30" customHeight="1" thickBot="1" thickTop="1">
      <c r="A14" s="5"/>
      <c r="B14" s="585"/>
      <c r="C14" s="45"/>
      <c r="D14" s="588"/>
      <c r="E14" s="583"/>
      <c r="F14" s="576"/>
      <c r="G14" s="576"/>
      <c r="H14" s="592"/>
      <c r="I14" s="589"/>
      <c r="J14" s="578" t="s">
        <v>106</v>
      </c>
      <c r="K14" s="234" t="s">
        <v>267</v>
      </c>
      <c r="L14" s="247"/>
      <c r="M14" s="241"/>
      <c r="N14" s="260"/>
      <c r="O14" s="243"/>
      <c r="P14" s="241"/>
      <c r="Q14" s="248"/>
      <c r="R14" s="249" t="s">
        <v>267</v>
      </c>
      <c r="S14" s="580" t="s">
        <v>114</v>
      </c>
      <c r="T14" s="582"/>
      <c r="U14" s="583"/>
      <c r="V14" s="575" t="e">
        <f>VLOOKUP(#REF!,'[1]男女出場校リスト'!$B$3:$H$20,5)&amp;" "&amp;"１"</f>
        <v>#REF!</v>
      </c>
      <c r="W14" s="576"/>
      <c r="X14" s="575"/>
      <c r="Y14" s="584"/>
      <c r="Z14" s="199"/>
      <c r="AA14" s="585"/>
      <c r="AB14" s="53"/>
      <c r="AE14" s="54"/>
      <c r="AF14" s="55"/>
      <c r="AG14" s="56"/>
    </row>
    <row r="15" spans="1:33" ht="30" customHeight="1" thickBot="1" thickTop="1">
      <c r="A15" s="5"/>
      <c r="B15" s="585">
        <v>6</v>
      </c>
      <c r="C15" s="45">
        <v>3</v>
      </c>
      <c r="D15" s="588" t="str">
        <f>_xlfn.IFERROR(VLOOKUP(C15,'団体学校リスト'!$B$3:$G$35,2),"  ")</f>
        <v>仙台育英</v>
      </c>
      <c r="E15" s="583" t="s">
        <v>1</v>
      </c>
      <c r="F15" s="576" t="str">
        <f>_xlfn.IFERROR(VLOOKUP(C15,'団体学校リスト'!$B$3:$G$35,4),"  ")</f>
        <v>東　北</v>
      </c>
      <c r="G15" s="576" t="s">
        <v>2</v>
      </c>
      <c r="H15" s="592" t="str">
        <f>_xlfn.IFERROR(VLOOKUP(C15,'団体学校リスト'!$B$3:$G$35,6),"   ")</f>
        <v>宮　城</v>
      </c>
      <c r="I15" s="589" t="s">
        <v>3</v>
      </c>
      <c r="J15" s="579"/>
      <c r="K15" s="219"/>
      <c r="L15" s="223"/>
      <c r="M15" s="219"/>
      <c r="N15" s="259"/>
      <c r="O15" s="182"/>
      <c r="P15" s="219"/>
      <c r="Q15" s="223"/>
      <c r="R15" s="225"/>
      <c r="S15" s="581"/>
      <c r="T15" s="582" t="str">
        <f>_xlfn.IFERROR(VLOOKUP(Z15,'団体学校リスト'!$B$3:$G$35,2),"  ")</f>
        <v>岩手</v>
      </c>
      <c r="U15" s="583" t="s">
        <v>1</v>
      </c>
      <c r="V15" s="575" t="str">
        <f>_xlfn.IFERROR(VLOOKUP(Z15,'団体学校リスト'!$B$3:$G$35,4),"  ")</f>
        <v>東　北</v>
      </c>
      <c r="W15" s="576" t="s">
        <v>2</v>
      </c>
      <c r="X15" s="575" t="str">
        <f>_xlfn.IFERROR(VLOOKUP(Z15,'団体学校リスト'!$B$3:$G$35,6),"   ")</f>
        <v>岩　手</v>
      </c>
      <c r="Y15" s="584" t="s">
        <v>3</v>
      </c>
      <c r="Z15" s="199">
        <v>2</v>
      </c>
      <c r="AA15" s="585">
        <v>22</v>
      </c>
      <c r="AB15" s="53"/>
      <c r="AE15" s="54"/>
      <c r="AF15" s="55"/>
      <c r="AG15" s="56"/>
    </row>
    <row r="16" spans="1:33" ht="30" customHeight="1" thickBot="1" thickTop="1">
      <c r="A16" s="5"/>
      <c r="B16" s="585"/>
      <c r="C16" s="45"/>
      <c r="D16" s="588"/>
      <c r="E16" s="583"/>
      <c r="F16" s="576"/>
      <c r="G16" s="576"/>
      <c r="H16" s="592"/>
      <c r="I16" s="589"/>
      <c r="J16" s="217"/>
      <c r="K16" s="590" t="s">
        <v>120</v>
      </c>
      <c r="L16" s="250" t="s">
        <v>147</v>
      </c>
      <c r="M16" s="243"/>
      <c r="N16" s="260"/>
      <c r="O16" s="243"/>
      <c r="P16" s="241"/>
      <c r="Q16" s="250" t="s">
        <v>147</v>
      </c>
      <c r="R16" s="586" t="s">
        <v>124</v>
      </c>
      <c r="S16" s="217"/>
      <c r="T16" s="582"/>
      <c r="U16" s="583"/>
      <c r="V16" s="575" t="e">
        <f>VLOOKUP(#REF!,'[1]男女出場校リスト'!$B$3:$H$20,5)&amp;" "&amp;"１"</f>
        <v>#REF!</v>
      </c>
      <c r="W16" s="576"/>
      <c r="X16" s="575"/>
      <c r="Y16" s="584"/>
      <c r="Z16" s="199"/>
      <c r="AA16" s="585"/>
      <c r="AB16" s="53"/>
      <c r="AE16" s="54"/>
      <c r="AF16" s="55"/>
      <c r="AG16" s="56"/>
    </row>
    <row r="17" spans="1:33" ht="30" customHeight="1" thickTop="1">
      <c r="A17" s="5"/>
      <c r="B17" s="585">
        <v>7</v>
      </c>
      <c r="C17" s="45">
        <v>27</v>
      </c>
      <c r="D17" s="588" t="str">
        <f>_xlfn.IFERROR(VLOOKUP(C17,'団体学校リスト'!$B$3:$G$35,2),"  ")</f>
        <v>沖縄尚学</v>
      </c>
      <c r="E17" s="583" t="s">
        <v>1</v>
      </c>
      <c r="F17" s="576" t="str">
        <f>_xlfn.IFERROR(VLOOKUP(C17,'団体学校リスト'!$B$3:$G$35,4),"  ")</f>
        <v>九　州</v>
      </c>
      <c r="G17" s="576" t="s">
        <v>2</v>
      </c>
      <c r="H17" s="592" t="str">
        <f>_xlfn.IFERROR(VLOOKUP(C17,'団体学校リスト'!$B$3:$G$35,6),"   ")</f>
        <v>沖　縄</v>
      </c>
      <c r="I17" s="589" t="s">
        <v>3</v>
      </c>
      <c r="J17" s="217"/>
      <c r="K17" s="578"/>
      <c r="L17" s="226"/>
      <c r="M17" s="182"/>
      <c r="N17" s="259"/>
      <c r="O17" s="182"/>
      <c r="P17" s="219"/>
      <c r="Q17" s="227"/>
      <c r="R17" s="578"/>
      <c r="S17" s="217"/>
      <c r="T17" s="582" t="str">
        <f>_xlfn.IFERROR(VLOOKUP(Z17,'団体学校リスト'!$B$3:$G$35,2),"  ")</f>
        <v>松商学園</v>
      </c>
      <c r="U17" s="583" t="s">
        <v>1</v>
      </c>
      <c r="V17" s="575" t="str">
        <f>_xlfn.IFERROR(VLOOKUP(Z17,'団体学校リスト'!$B$3:$G$35,4),"  ")</f>
        <v>北信越</v>
      </c>
      <c r="W17" s="576" t="s">
        <v>2</v>
      </c>
      <c r="X17" s="575" t="str">
        <f>_xlfn.IFERROR(VLOOKUP(Z17,'団体学校リスト'!$B$3:$G$35,6),"   ")</f>
        <v>長　野</v>
      </c>
      <c r="Y17" s="584" t="s">
        <v>3</v>
      </c>
      <c r="Z17" s="199">
        <v>18</v>
      </c>
      <c r="AA17" s="585">
        <v>23</v>
      </c>
      <c r="AB17" s="53"/>
      <c r="AE17" s="54"/>
      <c r="AF17" s="55"/>
      <c r="AG17" s="56"/>
    </row>
    <row r="18" spans="1:33" ht="30" customHeight="1" thickBot="1">
      <c r="A18" s="5"/>
      <c r="B18" s="585"/>
      <c r="C18" s="45"/>
      <c r="D18" s="588"/>
      <c r="E18" s="583"/>
      <c r="F18" s="576"/>
      <c r="G18" s="576"/>
      <c r="H18" s="592"/>
      <c r="I18" s="589"/>
      <c r="J18" s="591" t="s">
        <v>107</v>
      </c>
      <c r="K18" s="251" t="s">
        <v>268</v>
      </c>
      <c r="L18" s="242"/>
      <c r="M18" s="243"/>
      <c r="N18" s="260"/>
      <c r="O18" s="243"/>
      <c r="P18" s="241"/>
      <c r="Q18" s="244"/>
      <c r="R18" s="249" t="s">
        <v>147</v>
      </c>
      <c r="S18" s="580" t="s">
        <v>115</v>
      </c>
      <c r="T18" s="582"/>
      <c r="U18" s="583"/>
      <c r="V18" s="575" t="e">
        <f>VLOOKUP(#REF!,'[1]男女出場校リスト'!$B$3:$H$20,5)&amp;" "&amp;"１"</f>
        <v>#REF!</v>
      </c>
      <c r="W18" s="576"/>
      <c r="X18" s="575"/>
      <c r="Y18" s="584"/>
      <c r="Z18" s="199"/>
      <c r="AA18" s="585"/>
      <c r="AB18" s="53"/>
      <c r="AE18" s="54"/>
      <c r="AF18" s="55"/>
      <c r="AG18" s="56"/>
    </row>
    <row r="19" spans="1:33" ht="30" customHeight="1" thickBot="1" thickTop="1">
      <c r="A19" s="5"/>
      <c r="B19" s="585">
        <v>8</v>
      </c>
      <c r="C19" s="45">
        <v>11</v>
      </c>
      <c r="D19" s="588" t="str">
        <f>_xlfn.IFERROR(VLOOKUP(C19,'団体学校リスト'!$B$3:$G$35,2),"  ")</f>
        <v>東葉</v>
      </c>
      <c r="E19" s="583" t="s">
        <v>1</v>
      </c>
      <c r="F19" s="576" t="str">
        <f>_xlfn.IFERROR(VLOOKUP(C19,'団体学校リスト'!$B$3:$G$35,4),"  ")</f>
        <v>南関東</v>
      </c>
      <c r="G19" s="576" t="s">
        <v>2</v>
      </c>
      <c r="H19" s="592" t="str">
        <f>_xlfn.IFERROR(VLOOKUP(C19,'団体学校リスト'!$B$3:$G$35,6),"   ")</f>
        <v>千　葉</v>
      </c>
      <c r="I19" s="589" t="s">
        <v>3</v>
      </c>
      <c r="J19" s="581"/>
      <c r="K19" s="226"/>
      <c r="L19" s="182"/>
      <c r="M19" s="182"/>
      <c r="N19" s="259"/>
      <c r="O19" s="182"/>
      <c r="P19" s="219"/>
      <c r="Q19" s="182"/>
      <c r="R19" s="227"/>
      <c r="S19" s="581"/>
      <c r="T19" s="582" t="str">
        <f>_xlfn.IFERROR(VLOOKUP(Z19,'団体学校リスト'!$B$3:$G$35,2),"  ")</f>
        <v>法政大二</v>
      </c>
      <c r="U19" s="583" t="s">
        <v>1</v>
      </c>
      <c r="V19" s="575" t="str">
        <f>_xlfn.IFERROR(VLOOKUP(Z19,'団体学校リスト'!$B$3:$G$35,4),"  ")</f>
        <v>南関東</v>
      </c>
      <c r="W19" s="576" t="s">
        <v>2</v>
      </c>
      <c r="X19" s="575" t="str">
        <f>_xlfn.IFERROR(VLOOKUP(Z19,'団体学校リスト'!$B$3:$G$35,6),"   ")</f>
        <v>神奈川</v>
      </c>
      <c r="Y19" s="584" t="s">
        <v>3</v>
      </c>
      <c r="Z19" s="199">
        <v>9</v>
      </c>
      <c r="AA19" s="585">
        <v>24</v>
      </c>
      <c r="AB19" s="53"/>
      <c r="AE19" s="54"/>
      <c r="AF19" s="55"/>
      <c r="AG19" s="56"/>
    </row>
    <row r="20" spans="1:33" ht="30" customHeight="1" thickBot="1" thickTop="1">
      <c r="A20" s="5"/>
      <c r="B20" s="585"/>
      <c r="C20" s="45"/>
      <c r="D20" s="588"/>
      <c r="E20" s="583"/>
      <c r="F20" s="576"/>
      <c r="G20" s="576"/>
      <c r="H20" s="592"/>
      <c r="I20" s="589"/>
      <c r="J20" s="182"/>
      <c r="K20" s="217"/>
      <c r="L20" s="574"/>
      <c r="M20" s="605" t="s">
        <v>288</v>
      </c>
      <c r="N20" s="261"/>
      <c r="O20" s="232"/>
      <c r="P20" s="606" t="s">
        <v>289</v>
      </c>
      <c r="Q20" s="574"/>
      <c r="R20" s="217"/>
      <c r="S20" s="182"/>
      <c r="T20" s="582"/>
      <c r="U20" s="583"/>
      <c r="V20" s="575" t="e">
        <f>VLOOKUP(#REF!,'[1]男女出場校リスト'!$B$3:$H$20,5)&amp;" "&amp;"１"</f>
        <v>#REF!</v>
      </c>
      <c r="W20" s="576"/>
      <c r="X20" s="575"/>
      <c r="Y20" s="584"/>
      <c r="Z20" s="199"/>
      <c r="AA20" s="585"/>
      <c r="AB20" s="53"/>
      <c r="AE20" s="54"/>
      <c r="AF20" s="55"/>
      <c r="AG20" s="56"/>
    </row>
    <row r="21" spans="1:33" ht="30" customHeight="1" thickBot="1" thickTop="1">
      <c r="A21" s="5"/>
      <c r="B21" s="585">
        <v>9</v>
      </c>
      <c r="C21" s="45">
        <v>23</v>
      </c>
      <c r="D21" s="588" t="str">
        <f>_xlfn.IFERROR(VLOOKUP(C21,'団体学校リスト'!$B$3:$G$35,2),"  ")</f>
        <v>岡山理大附</v>
      </c>
      <c r="E21" s="583" t="s">
        <v>1</v>
      </c>
      <c r="F21" s="576" t="str">
        <f>_xlfn.IFERROR(VLOOKUP(C21,'団体学校リスト'!$B$3:$G$35,4),"  ")</f>
        <v>中　国</v>
      </c>
      <c r="G21" s="576" t="s">
        <v>2</v>
      </c>
      <c r="H21" s="592" t="str">
        <f>_xlfn.IFERROR(VLOOKUP(C21,'団体学校リスト'!$B$3:$G$35,6),"   ")</f>
        <v>岡　山</v>
      </c>
      <c r="I21" s="589" t="s">
        <v>3</v>
      </c>
      <c r="J21" s="228"/>
      <c r="K21" s="217"/>
      <c r="L21" s="574"/>
      <c r="M21" s="578"/>
      <c r="N21" s="262"/>
      <c r="O21" s="227"/>
      <c r="P21" s="578"/>
      <c r="Q21" s="574"/>
      <c r="R21" s="217"/>
      <c r="S21" s="229"/>
      <c r="T21" s="582" t="str">
        <f>_xlfn.IFERROR(VLOOKUP(Z21,'団体学校リスト'!$B$3:$G$40,2),"  ")</f>
        <v>関西</v>
      </c>
      <c r="U21" s="583" t="s">
        <v>1</v>
      </c>
      <c r="V21" s="575" t="str">
        <f>_xlfn.IFERROR(VLOOKUP(Z21,'団体学校リスト'!$B$3:$G$40,4),"  ")</f>
        <v>中　国</v>
      </c>
      <c r="W21" s="576" t="s">
        <v>2</v>
      </c>
      <c r="X21" s="575" t="str">
        <f>_xlfn.IFERROR(VLOOKUP(Z21,'団体学校リスト'!$B$3:$G$40,6),"   ")</f>
        <v>岡山</v>
      </c>
      <c r="Y21" s="584" t="s">
        <v>3</v>
      </c>
      <c r="Z21" s="199">
        <v>33</v>
      </c>
      <c r="AA21" s="585">
        <v>25</v>
      </c>
      <c r="AB21" s="53"/>
      <c r="AE21" s="54"/>
      <c r="AF21" s="55"/>
      <c r="AG21" s="56"/>
    </row>
    <row r="22" spans="1:33" ht="30" customHeight="1" thickBot="1" thickTop="1">
      <c r="A22" s="5"/>
      <c r="B22" s="585"/>
      <c r="C22" s="45"/>
      <c r="D22" s="588"/>
      <c r="E22" s="583"/>
      <c r="F22" s="576"/>
      <c r="G22" s="576"/>
      <c r="H22" s="592"/>
      <c r="I22" s="589"/>
      <c r="J22" s="578" t="s">
        <v>108</v>
      </c>
      <c r="K22" s="252" t="s">
        <v>274</v>
      </c>
      <c r="L22" s="243"/>
      <c r="M22" s="243"/>
      <c r="N22" s="242"/>
      <c r="O22" s="244"/>
      <c r="P22" s="243"/>
      <c r="Q22" s="243"/>
      <c r="R22" s="253" t="s">
        <v>147</v>
      </c>
      <c r="S22" s="580" t="s">
        <v>116</v>
      </c>
      <c r="T22" s="582"/>
      <c r="U22" s="583"/>
      <c r="V22" s="575" t="e">
        <f>VLOOKUP(#REF!,'[1]男女出場校リスト'!$B$3:$H$20,5)&amp;" "&amp;"１"</f>
        <v>#REF!</v>
      </c>
      <c r="W22" s="576"/>
      <c r="X22" s="575"/>
      <c r="Y22" s="584"/>
      <c r="Z22" s="199"/>
      <c r="AA22" s="585"/>
      <c r="AB22" s="53"/>
      <c r="AE22" s="54"/>
      <c r="AF22" s="55"/>
      <c r="AG22" s="56"/>
    </row>
    <row r="23" spans="1:33" ht="30" customHeight="1" thickBot="1" thickTop="1">
      <c r="A23" s="5"/>
      <c r="B23" s="585">
        <v>10</v>
      </c>
      <c r="C23" s="45">
        <v>34</v>
      </c>
      <c r="D23" s="588" t="str">
        <f>_xlfn.IFERROR(VLOOKUP(C23,'団体学校リスト'!$B$3:$G$40,2),"  ")</f>
        <v>かえつ有明</v>
      </c>
      <c r="E23" s="583" t="s">
        <v>1</v>
      </c>
      <c r="F23" s="576" t="str">
        <f>_xlfn.IFERROR(VLOOKUP(C23,'団体学校リスト'!$B$3:$G$40,4),"  ")</f>
        <v>東　京</v>
      </c>
      <c r="G23" s="576" t="s">
        <v>2</v>
      </c>
      <c r="H23" s="592" t="str">
        <f>_xlfn.IFERROR(VLOOKUP(C23,'団体学校リスト'!$B$3:$G$40,6),"   ")</f>
        <v>東京</v>
      </c>
      <c r="I23" s="589" t="s">
        <v>3</v>
      </c>
      <c r="J23" s="579"/>
      <c r="K23" s="217"/>
      <c r="L23" s="214"/>
      <c r="M23" s="182"/>
      <c r="N23" s="214"/>
      <c r="O23" s="215"/>
      <c r="P23" s="182"/>
      <c r="Q23" s="215"/>
      <c r="R23" s="224"/>
      <c r="S23" s="581"/>
      <c r="T23" s="582" t="str">
        <f>_xlfn.IFERROR(VLOOKUP(Z23,'団体学校リスト'!$B$3:$G$40,2),"  ")</f>
        <v>近畿大附</v>
      </c>
      <c r="U23" s="583" t="s">
        <v>1</v>
      </c>
      <c r="V23" s="575" t="str">
        <f>_xlfn.IFERROR(VLOOKUP(Z23,'団体学校リスト'!$B$3:$G$40,4),"  ")</f>
        <v>近　畿</v>
      </c>
      <c r="W23" s="576" t="s">
        <v>2</v>
      </c>
      <c r="X23" s="575" t="str">
        <f>_xlfn.IFERROR(VLOOKUP(Z23,'団体学校リスト'!$B$3:$G$40,6),"   ")</f>
        <v>大阪</v>
      </c>
      <c r="Y23" s="584" t="s">
        <v>3</v>
      </c>
      <c r="Z23" s="199">
        <v>35</v>
      </c>
      <c r="AA23" s="585">
        <v>26</v>
      </c>
      <c r="AB23" s="53"/>
      <c r="AE23" s="54"/>
      <c r="AF23" s="55"/>
      <c r="AG23" s="56"/>
    </row>
    <row r="24" spans="1:33" ht="30" customHeight="1" thickBot="1" thickTop="1">
      <c r="A24" s="5"/>
      <c r="B24" s="585"/>
      <c r="C24" s="45"/>
      <c r="D24" s="588"/>
      <c r="E24" s="583"/>
      <c r="F24" s="576"/>
      <c r="G24" s="576"/>
      <c r="H24" s="592"/>
      <c r="I24" s="589"/>
      <c r="J24" s="182"/>
      <c r="K24" s="578" t="s">
        <v>121</v>
      </c>
      <c r="L24" s="234" t="s">
        <v>267</v>
      </c>
      <c r="M24" s="243"/>
      <c r="N24" s="242"/>
      <c r="O24" s="244"/>
      <c r="P24" s="243"/>
      <c r="Q24" s="236" t="s">
        <v>37</v>
      </c>
      <c r="R24" s="578" t="s">
        <v>125</v>
      </c>
      <c r="S24" s="182"/>
      <c r="T24" s="582"/>
      <c r="U24" s="583"/>
      <c r="V24" s="575" t="e">
        <f>VLOOKUP(#REF!,'[1]男女出場校リスト'!$B$3:$H$20,5)&amp;" "&amp;"１"</f>
        <v>#REF!</v>
      </c>
      <c r="W24" s="576"/>
      <c r="X24" s="575"/>
      <c r="Y24" s="584"/>
      <c r="Z24" s="199"/>
      <c r="AA24" s="585"/>
      <c r="AB24" s="53"/>
      <c r="AE24" s="54"/>
      <c r="AF24" s="55"/>
      <c r="AG24" s="56"/>
    </row>
    <row r="25" spans="1:33" ht="27" customHeight="1" thickTop="1">
      <c r="A25" s="5"/>
      <c r="B25" s="585">
        <v>11</v>
      </c>
      <c r="C25" s="45">
        <v>20</v>
      </c>
      <c r="D25" s="588" t="str">
        <f>_xlfn.IFERROR(VLOOKUP(C25,'団体学校リスト'!$B$3:$G$35,2),"  ")</f>
        <v>光泉ｶﾄﾘｯｸ</v>
      </c>
      <c r="E25" s="583" t="s">
        <v>1</v>
      </c>
      <c r="F25" s="576" t="str">
        <f>_xlfn.IFERROR(VLOOKUP(C25,'団体学校リスト'!$B$3:$G$35,4),"  ")</f>
        <v>近　畿</v>
      </c>
      <c r="G25" s="576" t="s">
        <v>2</v>
      </c>
      <c r="H25" s="592" t="str">
        <f>_xlfn.IFERROR(VLOOKUP(C25,'団体学校リスト'!$B$3:$G$35,6),"   ")</f>
        <v>滋　賀</v>
      </c>
      <c r="I25" s="589" t="s">
        <v>3</v>
      </c>
      <c r="J25" s="229"/>
      <c r="K25" s="590"/>
      <c r="L25" s="219"/>
      <c r="M25" s="214"/>
      <c r="N25" s="214"/>
      <c r="O25" s="215"/>
      <c r="P25" s="182"/>
      <c r="Q25" s="219"/>
      <c r="R25" s="586"/>
      <c r="S25" s="229"/>
      <c r="T25" s="582" t="str">
        <f>_xlfn.IFERROR(VLOOKUP(Z25,'団体学校リスト'!$B$3:$G$35,2),"  ")</f>
        <v>日大第三</v>
      </c>
      <c r="U25" s="583" t="s">
        <v>1</v>
      </c>
      <c r="V25" s="575" t="str">
        <f>_xlfn.IFERROR(VLOOKUP(Z25,'団体学校リスト'!$B$3:$G$35,4),"  ")</f>
        <v>東　京</v>
      </c>
      <c r="W25" s="576" t="s">
        <v>2</v>
      </c>
      <c r="X25" s="575" t="str">
        <f>_xlfn.IFERROR(VLOOKUP(Z25,'団体学校リスト'!$B$3:$G$35,6),"   ")</f>
        <v>東　京</v>
      </c>
      <c r="Y25" s="584" t="s">
        <v>3</v>
      </c>
      <c r="Z25" s="199">
        <v>8</v>
      </c>
      <c r="AA25" s="585">
        <v>27</v>
      </c>
      <c r="AB25" s="53"/>
      <c r="AE25" s="54"/>
      <c r="AF25" s="55"/>
      <c r="AG25" s="56"/>
    </row>
    <row r="26" spans="1:33" ht="30" customHeight="1" thickBot="1">
      <c r="A26" s="5"/>
      <c r="B26" s="585"/>
      <c r="C26" s="45"/>
      <c r="D26" s="588"/>
      <c r="E26" s="583"/>
      <c r="F26" s="576"/>
      <c r="G26" s="576"/>
      <c r="H26" s="592"/>
      <c r="I26" s="589"/>
      <c r="J26" s="591" t="s">
        <v>109</v>
      </c>
      <c r="K26" s="245" t="s">
        <v>147</v>
      </c>
      <c r="L26" s="241"/>
      <c r="M26" s="242"/>
      <c r="N26" s="242"/>
      <c r="O26" s="244"/>
      <c r="P26" s="243"/>
      <c r="Q26" s="241"/>
      <c r="R26" s="255" t="s">
        <v>271</v>
      </c>
      <c r="S26" s="580" t="s">
        <v>117</v>
      </c>
      <c r="T26" s="582"/>
      <c r="U26" s="583"/>
      <c r="V26" s="575" t="e">
        <f>VLOOKUP(#REF!,'[1]男女出場校リスト'!$B$3:$H$20,5)&amp;" "&amp;"１"</f>
        <v>#REF!</v>
      </c>
      <c r="W26" s="576"/>
      <c r="X26" s="575"/>
      <c r="Y26" s="584"/>
      <c r="Z26" s="199"/>
      <c r="AA26" s="585"/>
      <c r="AB26" s="53"/>
      <c r="AE26" s="54"/>
      <c r="AF26" s="55"/>
      <c r="AG26" s="56"/>
    </row>
    <row r="27" spans="1:33" ht="30" customHeight="1" thickBot="1" thickTop="1">
      <c r="A27" s="5"/>
      <c r="B27" s="585">
        <v>12</v>
      </c>
      <c r="C27" s="45">
        <v>10</v>
      </c>
      <c r="D27" s="588" t="str">
        <f>_xlfn.IFERROR(VLOOKUP(C27,'団体学校リスト'!$B$3:$G$35,2),"  ")</f>
        <v>東京学館浦安</v>
      </c>
      <c r="E27" s="583" t="s">
        <v>1</v>
      </c>
      <c r="F27" s="576" t="str">
        <f>_xlfn.IFERROR(VLOOKUP(C27,'団体学校リスト'!$B$3:$G$35,4),"  ")</f>
        <v>南関東</v>
      </c>
      <c r="G27" s="576" t="s">
        <v>2</v>
      </c>
      <c r="H27" s="592" t="str">
        <f>_xlfn.IFERROR(VLOOKUP(C27,'団体学校リスト'!$B$3:$G$35,6),"   ")</f>
        <v>千　葉</v>
      </c>
      <c r="I27" s="589" t="s">
        <v>3</v>
      </c>
      <c r="J27" s="581"/>
      <c r="K27" s="231"/>
      <c r="L27" s="182"/>
      <c r="M27" s="214"/>
      <c r="N27" s="214"/>
      <c r="O27" s="215"/>
      <c r="P27" s="182"/>
      <c r="Q27" s="219"/>
      <c r="R27" s="224"/>
      <c r="S27" s="581"/>
      <c r="T27" s="582" t="str">
        <f>_xlfn.IFERROR(VLOOKUP(Z27,'団体学校リスト'!$B$3:$G$35,2),"  ")</f>
        <v>清風</v>
      </c>
      <c r="U27" s="583" t="s">
        <v>1</v>
      </c>
      <c r="V27" s="575" t="str">
        <f>_xlfn.IFERROR(VLOOKUP(Z27,'団体学校リスト'!$B$3:$G$35,4),"  ")</f>
        <v>近　畿</v>
      </c>
      <c r="W27" s="576" t="s">
        <v>2</v>
      </c>
      <c r="X27" s="575" t="str">
        <f>_xlfn.IFERROR(VLOOKUP(Z27,'団体学校リスト'!$B$3:$G$35,6),"   ")</f>
        <v>大　阪</v>
      </c>
      <c r="Y27" s="584" t="s">
        <v>3</v>
      </c>
      <c r="Z27" s="199">
        <v>32</v>
      </c>
      <c r="AA27" s="585">
        <v>28</v>
      </c>
      <c r="AB27" s="53"/>
      <c r="AE27" s="54"/>
      <c r="AF27" s="55"/>
      <c r="AG27" s="56"/>
    </row>
    <row r="28" spans="1:33" ht="30" customHeight="1" thickBot="1" thickTop="1">
      <c r="A28" s="5"/>
      <c r="B28" s="585"/>
      <c r="C28" s="45"/>
      <c r="D28" s="588"/>
      <c r="E28" s="583"/>
      <c r="F28" s="576"/>
      <c r="G28" s="576"/>
      <c r="H28" s="592"/>
      <c r="I28" s="589"/>
      <c r="J28" s="182"/>
      <c r="K28" s="217"/>
      <c r="L28" s="578" t="s">
        <v>174</v>
      </c>
      <c r="M28" s="234" t="s">
        <v>271</v>
      </c>
      <c r="N28" s="242"/>
      <c r="O28" s="244"/>
      <c r="P28" s="249" t="s">
        <v>275</v>
      </c>
      <c r="Q28" s="586" t="s">
        <v>176</v>
      </c>
      <c r="R28" s="217"/>
      <c r="S28" s="182"/>
      <c r="T28" s="582"/>
      <c r="U28" s="583"/>
      <c r="V28" s="575" t="e">
        <f>VLOOKUP(#REF!,'[1]男女出場校リスト'!$B$3:$H$20,5)&amp;" "&amp;"１"</f>
        <v>#REF!</v>
      </c>
      <c r="W28" s="576"/>
      <c r="X28" s="575"/>
      <c r="Y28" s="584"/>
      <c r="Z28" s="199"/>
      <c r="AA28" s="585"/>
      <c r="AB28" s="53"/>
      <c r="AE28" s="54"/>
      <c r="AF28" s="55"/>
      <c r="AG28" s="56"/>
    </row>
    <row r="29" spans="1:33" ht="30" customHeight="1" thickBot="1" thickTop="1">
      <c r="A29" s="5"/>
      <c r="B29" s="585">
        <v>13</v>
      </c>
      <c r="C29" s="45">
        <v>29</v>
      </c>
      <c r="D29" s="588" t="str">
        <f>_xlfn.IFERROR(VLOOKUP(C29,'団体学校リスト'!$B$3:$G$35,2),"  ")</f>
        <v>聖徳学園</v>
      </c>
      <c r="E29" s="583" t="s">
        <v>1</v>
      </c>
      <c r="F29" s="576" t="str">
        <f>_xlfn.IFERROR(VLOOKUP(C29,'団体学校リスト'!$B$3:$G$35,4),"  ")</f>
        <v>東　京</v>
      </c>
      <c r="G29" s="576" t="s">
        <v>2</v>
      </c>
      <c r="H29" s="592" t="str">
        <f>_xlfn.IFERROR(VLOOKUP(C29,'団体学校リスト'!$B$3:$G$35,6),"   ")</f>
        <v>東　京</v>
      </c>
      <c r="I29" s="589" t="s">
        <v>3</v>
      </c>
      <c r="J29" s="228"/>
      <c r="K29" s="217"/>
      <c r="L29" s="590"/>
      <c r="M29" s="219"/>
      <c r="N29" s="182"/>
      <c r="O29" s="182"/>
      <c r="P29" s="227"/>
      <c r="Q29" s="578"/>
      <c r="R29" s="217"/>
      <c r="S29" s="228"/>
      <c r="T29" s="582" t="str">
        <f>_xlfn.IFERROR(VLOOKUP(Z29,'団体学校リスト'!$B$3:$G$35,2),"  ")</f>
        <v>敦賀気比</v>
      </c>
      <c r="U29" s="583" t="s">
        <v>1</v>
      </c>
      <c r="V29" s="575" t="str">
        <f>_xlfn.IFERROR(VLOOKUP(Z29,'団体学校リスト'!$B$3:$G$35,4),"  ")</f>
        <v>北信越</v>
      </c>
      <c r="W29" s="576" t="s">
        <v>2</v>
      </c>
      <c r="X29" s="575" t="str">
        <f>_xlfn.IFERROR(VLOOKUP(Z29,'団体学校リスト'!$B$3:$G$35,6),"   ")</f>
        <v>福　井</v>
      </c>
      <c r="Y29" s="584" t="s">
        <v>3</v>
      </c>
      <c r="Z29" s="199">
        <v>16</v>
      </c>
      <c r="AA29" s="585">
        <v>29</v>
      </c>
      <c r="AB29" s="53"/>
      <c r="AE29" s="54"/>
      <c r="AF29" s="55"/>
      <c r="AG29" s="56"/>
    </row>
    <row r="30" spans="1:33" ht="30" customHeight="1" thickBot="1" thickTop="1">
      <c r="A30" s="5"/>
      <c r="B30" s="585"/>
      <c r="C30" s="45"/>
      <c r="D30" s="588"/>
      <c r="E30" s="583"/>
      <c r="F30" s="576"/>
      <c r="G30" s="576"/>
      <c r="H30" s="592"/>
      <c r="I30" s="589"/>
      <c r="J30" s="578" t="s">
        <v>110</v>
      </c>
      <c r="K30" s="252" t="s">
        <v>147</v>
      </c>
      <c r="L30" s="243"/>
      <c r="M30" s="241"/>
      <c r="N30" s="243"/>
      <c r="O30" s="243"/>
      <c r="P30" s="244"/>
      <c r="Q30" s="243"/>
      <c r="R30" s="257" t="s">
        <v>147</v>
      </c>
      <c r="S30" s="578" t="s">
        <v>170</v>
      </c>
      <c r="T30" s="582"/>
      <c r="U30" s="583"/>
      <c r="V30" s="575" t="e">
        <f>VLOOKUP(#REF!,'[1]男女出場校リスト'!$B$3:$H$20,5)&amp;" "&amp;"１"</f>
        <v>#REF!</v>
      </c>
      <c r="W30" s="576"/>
      <c r="X30" s="575"/>
      <c r="Y30" s="584"/>
      <c r="Z30" s="199"/>
      <c r="AA30" s="585"/>
      <c r="AB30" s="53"/>
      <c r="AE30" s="54"/>
      <c r="AF30" s="55"/>
      <c r="AG30" s="56"/>
    </row>
    <row r="31" spans="1:33" ht="30" customHeight="1" thickTop="1">
      <c r="A31" s="5"/>
      <c r="B31" s="585">
        <v>14</v>
      </c>
      <c r="C31" s="45">
        <v>22</v>
      </c>
      <c r="D31" s="588" t="str">
        <f>_xlfn.IFERROR(VLOOKUP(C31,'団体学校リスト'!$B$3:$G$35,2),"  ")</f>
        <v>甲南</v>
      </c>
      <c r="E31" s="583" t="s">
        <v>1</v>
      </c>
      <c r="F31" s="576" t="str">
        <f>_xlfn.IFERROR(VLOOKUP(C31,'団体学校リスト'!$B$3:$G$35,4),"  ")</f>
        <v>近　畿</v>
      </c>
      <c r="G31" s="576" t="s">
        <v>2</v>
      </c>
      <c r="H31" s="592" t="str">
        <f>_xlfn.IFERROR(VLOOKUP(C31,'団体学校リスト'!$B$3:$G$35,6),"   ")</f>
        <v>兵　庫</v>
      </c>
      <c r="I31" s="589" t="s">
        <v>3</v>
      </c>
      <c r="J31" s="579"/>
      <c r="K31" s="223"/>
      <c r="L31" s="219"/>
      <c r="M31" s="219"/>
      <c r="N31" s="182"/>
      <c r="O31" s="182"/>
      <c r="P31" s="215"/>
      <c r="Q31" s="182"/>
      <c r="R31" s="233"/>
      <c r="S31" s="587"/>
      <c r="T31" s="582" t="str">
        <f>_xlfn.IFERROR(VLOOKUP(Z31,'団体学校リスト'!$B$3:$G$35,2),"  ")</f>
        <v>霞ヶ浦</v>
      </c>
      <c r="U31" s="583" t="s">
        <v>1</v>
      </c>
      <c r="V31" s="575" t="str">
        <f>_xlfn.IFERROR(VLOOKUP(Z31,'団体学校リスト'!$B$3:$G$35,4),"  ")</f>
        <v>北関東</v>
      </c>
      <c r="W31" s="576" t="s">
        <v>2</v>
      </c>
      <c r="X31" s="575" t="str">
        <f>_xlfn.IFERROR(VLOOKUP(Z31,'団体学校リスト'!$B$3:$G$35,6),"   ")</f>
        <v>茨　城</v>
      </c>
      <c r="Y31" s="584" t="s">
        <v>3</v>
      </c>
      <c r="Z31" s="199">
        <v>31</v>
      </c>
      <c r="AA31" s="585">
        <v>30</v>
      </c>
      <c r="AB31" s="53"/>
      <c r="AE31" s="54"/>
      <c r="AF31" s="55"/>
      <c r="AG31" s="56"/>
    </row>
    <row r="32" spans="2:33" ht="30" customHeight="1" thickBot="1">
      <c r="B32" s="585"/>
      <c r="C32" s="45"/>
      <c r="D32" s="588"/>
      <c r="E32" s="583"/>
      <c r="F32" s="576"/>
      <c r="G32" s="576"/>
      <c r="H32" s="592"/>
      <c r="I32" s="589"/>
      <c r="J32" s="217"/>
      <c r="K32" s="590" t="s">
        <v>122</v>
      </c>
      <c r="L32" s="250" t="s">
        <v>275</v>
      </c>
      <c r="M32" s="243"/>
      <c r="N32" s="243"/>
      <c r="O32" s="243"/>
      <c r="P32" s="244"/>
      <c r="Q32" s="256" t="s">
        <v>147</v>
      </c>
      <c r="R32" s="586" t="s">
        <v>126</v>
      </c>
      <c r="S32" s="217"/>
      <c r="T32" s="582"/>
      <c r="U32" s="583"/>
      <c r="V32" s="575" t="e">
        <f>VLOOKUP(#REF!,'[1]男女出場校リスト'!$B$3:$H$20,5)&amp;" "&amp;"１"</f>
        <v>#REF!</v>
      </c>
      <c r="W32" s="576"/>
      <c r="X32" s="575"/>
      <c r="Y32" s="584"/>
      <c r="Z32" s="199"/>
      <c r="AA32" s="585"/>
      <c r="AB32" s="53"/>
      <c r="AE32" s="54"/>
      <c r="AF32" s="55"/>
      <c r="AG32" s="56"/>
    </row>
    <row r="33" spans="2:33" ht="30" customHeight="1" thickTop="1">
      <c r="B33" s="585">
        <v>15</v>
      </c>
      <c r="C33" s="45">
        <v>28</v>
      </c>
      <c r="D33" s="588" t="str">
        <f>_xlfn.IFERROR(VLOOKUP(C33,'団体学校リスト'!$B$3:$G$35,2),"  ")</f>
        <v>折尾愛真</v>
      </c>
      <c r="E33" s="583" t="s">
        <v>1</v>
      </c>
      <c r="F33" s="576" t="str">
        <f>_xlfn.IFERROR(VLOOKUP(C33,'団体学校リスト'!$B$3:$G$35,4),"  ")</f>
        <v>九　州</v>
      </c>
      <c r="G33" s="576" t="s">
        <v>2</v>
      </c>
      <c r="H33" s="592" t="str">
        <f>_xlfn.IFERROR(VLOOKUP(C33,'団体学校リスト'!$B$3:$G$35,6),"   ")</f>
        <v>福　岡</v>
      </c>
      <c r="I33" s="592" t="s">
        <v>3</v>
      </c>
      <c r="J33" s="217"/>
      <c r="K33" s="578"/>
      <c r="L33" s="226"/>
      <c r="M33" s="182"/>
      <c r="N33" s="182"/>
      <c r="O33" s="182"/>
      <c r="P33" s="182"/>
      <c r="Q33" s="227"/>
      <c r="R33" s="578"/>
      <c r="S33" s="217"/>
      <c r="T33" s="582" t="str">
        <f>_xlfn.IFERROR(VLOOKUP(Z33,'団体学校リスト'!$B$3:$G$35,2),"  ")</f>
        <v>広島国際学院</v>
      </c>
      <c r="U33" s="583" t="s">
        <v>1</v>
      </c>
      <c r="V33" s="575" t="str">
        <f>_xlfn.IFERROR(VLOOKUP(Z33,'団体学校リスト'!$B$3:$G$35,4),"  ")</f>
        <v>近　畿</v>
      </c>
      <c r="W33" s="576" t="s">
        <v>2</v>
      </c>
      <c r="X33" s="575" t="str">
        <f>_xlfn.IFERROR(VLOOKUP(Z33,'団体学校リスト'!$B$3:$G$35,6),"   ")</f>
        <v>広　島</v>
      </c>
      <c r="Y33" s="584" t="s">
        <v>3</v>
      </c>
      <c r="Z33" s="199">
        <v>24</v>
      </c>
      <c r="AA33" s="585">
        <v>31</v>
      </c>
      <c r="AB33" s="53"/>
      <c r="AE33" s="54"/>
      <c r="AF33" s="55"/>
      <c r="AG33" s="56"/>
    </row>
    <row r="34" spans="2:33" ht="30" customHeight="1" thickBot="1">
      <c r="B34" s="585"/>
      <c r="C34" s="45"/>
      <c r="D34" s="588"/>
      <c r="E34" s="583"/>
      <c r="F34" s="576"/>
      <c r="G34" s="576"/>
      <c r="H34" s="592"/>
      <c r="I34" s="592"/>
      <c r="J34" s="591" t="s">
        <v>111</v>
      </c>
      <c r="K34" s="251" t="s">
        <v>269</v>
      </c>
      <c r="L34" s="242"/>
      <c r="M34" s="243"/>
      <c r="N34" s="243"/>
      <c r="O34" s="243"/>
      <c r="P34" s="243"/>
      <c r="Q34" s="244"/>
      <c r="R34" s="249" t="s">
        <v>147</v>
      </c>
      <c r="S34" s="580" t="s">
        <v>118</v>
      </c>
      <c r="T34" s="582"/>
      <c r="U34" s="583"/>
      <c r="V34" s="575" t="e">
        <f>VLOOKUP(#REF!,'[1]男女出場校リスト'!$B$3:$H$20,5)&amp;" "&amp;"１"</f>
        <v>#REF!</v>
      </c>
      <c r="W34" s="576"/>
      <c r="X34" s="575"/>
      <c r="Y34" s="584"/>
      <c r="Z34" s="199"/>
      <c r="AA34" s="585"/>
      <c r="AB34" s="53"/>
      <c r="AE34" s="54"/>
      <c r="AF34" s="55"/>
      <c r="AG34" s="56"/>
    </row>
    <row r="35" spans="2:33" ht="30" customHeight="1" thickBot="1" thickTop="1">
      <c r="B35" s="585">
        <v>16</v>
      </c>
      <c r="C35" s="45">
        <v>4</v>
      </c>
      <c r="D35" s="588" t="str">
        <f>_xlfn.IFERROR(VLOOKUP(C35,'団体学校リスト'!$B$3:$G$35,2),"  ")</f>
        <v>足利大附</v>
      </c>
      <c r="E35" s="583" t="s">
        <v>1</v>
      </c>
      <c r="F35" s="576" t="str">
        <f>_xlfn.IFERROR(VLOOKUP(C35,'団体学校リスト'!$B$3:$G$35,4),"  ")</f>
        <v>北関東</v>
      </c>
      <c r="G35" s="576" t="s">
        <v>2</v>
      </c>
      <c r="H35" s="592" t="str">
        <f>_xlfn.IFERROR(VLOOKUP(C35,'団体学校リスト'!$B$3:$G$35,6),"   ")</f>
        <v>栃　木</v>
      </c>
      <c r="I35" s="592" t="s">
        <v>3</v>
      </c>
      <c r="J35" s="581"/>
      <c r="K35" s="226"/>
      <c r="L35" s="182"/>
      <c r="M35" s="182"/>
      <c r="N35" s="182"/>
      <c r="O35" s="182"/>
      <c r="P35" s="182"/>
      <c r="Q35" s="182"/>
      <c r="R35" s="227"/>
      <c r="S35" s="581"/>
      <c r="T35" s="582" t="str">
        <f>_xlfn.IFERROR(VLOOKUP(Z35,'団体学校リスト'!$B$3:$G$35,2),"  ")</f>
        <v>麗澤瑞浪</v>
      </c>
      <c r="U35" s="583" t="s">
        <v>1</v>
      </c>
      <c r="V35" s="575" t="str">
        <f>_xlfn.IFERROR(VLOOKUP(Z35,'団体学校リスト'!$B$3:$G$35,4),"  ")</f>
        <v>東　海</v>
      </c>
      <c r="W35" s="576" t="s">
        <v>2</v>
      </c>
      <c r="X35" s="575" t="str">
        <f>_xlfn.IFERROR(VLOOKUP(Z35,'団体学校リスト'!$B$3:$G$35,6),"   ")</f>
        <v>岐　阜</v>
      </c>
      <c r="Y35" s="584" t="s">
        <v>3</v>
      </c>
      <c r="Z35" s="199">
        <v>12</v>
      </c>
      <c r="AA35" s="585">
        <v>32</v>
      </c>
      <c r="AB35" s="53"/>
      <c r="AE35" s="54"/>
      <c r="AF35" s="55"/>
      <c r="AG35" s="56"/>
    </row>
    <row r="36" spans="2:33" ht="30" customHeight="1" thickTop="1">
      <c r="B36" s="585"/>
      <c r="C36" s="45"/>
      <c r="D36" s="588"/>
      <c r="E36" s="583"/>
      <c r="F36" s="576"/>
      <c r="G36" s="576"/>
      <c r="H36" s="592"/>
      <c r="I36" s="592"/>
      <c r="J36" s="212"/>
      <c r="K36" s="182"/>
      <c r="L36" s="182"/>
      <c r="M36" s="182"/>
      <c r="N36" s="182"/>
      <c r="O36" s="182"/>
      <c r="P36" s="182"/>
      <c r="Q36" s="182"/>
      <c r="R36" s="212"/>
      <c r="S36" s="212"/>
      <c r="T36" s="582"/>
      <c r="U36" s="583"/>
      <c r="V36" s="575" t="e">
        <f>VLOOKUP(#REF!,'[1]男女出場校リスト'!$B$3:$H$20,5)&amp;" "&amp;"１"</f>
        <v>#REF!</v>
      </c>
      <c r="W36" s="576"/>
      <c r="X36" s="575"/>
      <c r="Y36" s="584"/>
      <c r="Z36" s="199"/>
      <c r="AA36" s="585"/>
      <c r="AB36" s="53"/>
      <c r="AE36" s="54"/>
      <c r="AF36" s="55"/>
      <c r="AG36" s="56"/>
    </row>
    <row r="37" spans="2:33" ht="6" customHeight="1">
      <c r="B37" s="44"/>
      <c r="C37" s="45"/>
      <c r="D37" s="57"/>
      <c r="E37" s="46"/>
      <c r="F37" s="58"/>
      <c r="G37" s="48"/>
      <c r="H37" s="58"/>
      <c r="I37" s="47"/>
      <c r="J37" s="51"/>
      <c r="K37" s="50"/>
      <c r="L37" s="50"/>
      <c r="M37" s="50"/>
      <c r="N37" s="50"/>
      <c r="O37" s="50"/>
      <c r="P37" s="50"/>
      <c r="Q37" s="50"/>
      <c r="R37" s="51"/>
      <c r="S37" s="51"/>
      <c r="T37" s="52"/>
      <c r="U37" s="59"/>
      <c r="V37" s="575" t="str">
        <f>_xlfn.IFERROR(VLOOKUP(Z37,'団体学校リスト'!$B$3:$G$31,4),"  ")</f>
        <v>  </v>
      </c>
      <c r="W37" s="48"/>
      <c r="X37" s="60"/>
      <c r="Y37" s="61"/>
      <c r="Z37" s="199"/>
      <c r="AA37" s="44"/>
      <c r="AB37" s="53"/>
      <c r="AE37" s="54"/>
      <c r="AF37" s="55"/>
      <c r="AG37" s="56"/>
    </row>
    <row r="38" spans="2:33" ht="30" customHeight="1">
      <c r="B38" s="62" t="s">
        <v>12</v>
      </c>
      <c r="C38" s="168"/>
      <c r="D38" s="168"/>
      <c r="E38" s="29"/>
      <c r="F38" s="63"/>
      <c r="G38" s="63"/>
      <c r="H38" s="45"/>
      <c r="I38" s="47"/>
      <c r="J38" s="51"/>
      <c r="K38" s="50"/>
      <c r="L38" s="50"/>
      <c r="M38" s="50"/>
      <c r="N38" s="50"/>
      <c r="O38" s="50"/>
      <c r="P38" s="50"/>
      <c r="Q38" s="50"/>
      <c r="R38" s="64"/>
      <c r="S38" s="64" t="s">
        <v>4</v>
      </c>
      <c r="T38" s="65"/>
      <c r="U38" s="46"/>
      <c r="V38" s="575" t="e">
        <f>VLOOKUP(#REF!,'[1]男女出場校リスト'!$B$3:$H$20,5)&amp;" "&amp;"１"</f>
        <v>#REF!</v>
      </c>
      <c r="W38" s="48"/>
      <c r="X38" s="66"/>
      <c r="Y38" s="66"/>
      <c r="Z38" s="200"/>
      <c r="AA38" s="45"/>
      <c r="AB38" s="53"/>
      <c r="AE38" s="54"/>
      <c r="AF38" s="55"/>
      <c r="AG38" s="56"/>
    </row>
    <row r="39" spans="2:33" ht="9" customHeight="1">
      <c r="B39" s="29"/>
      <c r="C39" s="29"/>
      <c r="D39" s="29"/>
      <c r="E39" s="29"/>
      <c r="F39" s="63"/>
      <c r="G39" s="63"/>
      <c r="H39" s="45"/>
      <c r="I39" s="47"/>
      <c r="J39" s="51"/>
      <c r="K39" s="51"/>
      <c r="L39" s="51"/>
      <c r="M39" s="51"/>
      <c r="N39" s="51"/>
      <c r="O39" s="51"/>
      <c r="P39" s="51"/>
      <c r="Q39" s="51"/>
      <c r="R39" s="67"/>
      <c r="S39" s="67"/>
      <c r="T39" s="68"/>
      <c r="U39" s="46"/>
      <c r="W39" s="48"/>
      <c r="X39" s="66"/>
      <c r="Y39" s="66"/>
      <c r="Z39" s="200"/>
      <c r="AA39" s="45"/>
      <c r="AB39" s="53"/>
      <c r="AE39" s="54"/>
      <c r="AF39" s="55"/>
      <c r="AG39" s="56"/>
    </row>
    <row r="40" spans="2:33" ht="27" customHeight="1">
      <c r="B40" s="69" t="s">
        <v>5</v>
      </c>
      <c r="C40" s="70">
        <v>9</v>
      </c>
      <c r="D40" s="71" t="str">
        <f>_xlfn.IFERROR(VLOOKUP(C40,'団体学校リスト'!$B$3:$G$35,2),"　　")</f>
        <v>法政大二</v>
      </c>
      <c r="E40" s="60" t="s">
        <v>1</v>
      </c>
      <c r="F40" s="58" t="str">
        <f>_xlfn.IFERROR(VLOOKUP(C40,'団体学校リスト'!$B$3:$G$35,4),"　　")</f>
        <v>南関東</v>
      </c>
      <c r="G40" s="58" t="s">
        <v>2</v>
      </c>
      <c r="H40" s="58" t="str">
        <f>_xlfn.IFERROR(VLOOKUP(C40,'団体学校リスト'!$B$3:$G$35,6),"  ")</f>
        <v>神奈川</v>
      </c>
      <c r="I40" s="72" t="s">
        <v>3</v>
      </c>
      <c r="J40" s="51"/>
      <c r="K40" s="51"/>
      <c r="L40" s="51"/>
      <c r="M40" s="51"/>
      <c r="N40" s="51"/>
      <c r="O40" s="51"/>
      <c r="P40" s="51"/>
      <c r="Q40" s="51"/>
      <c r="R40" s="67"/>
      <c r="S40" s="73" t="s">
        <v>6</v>
      </c>
      <c r="T40" s="74" t="str">
        <f>_xlfn.IFERROR(VLOOKUP(Z40,'団体学校リスト'!$B$3:$G$31,2),"  ")</f>
        <v>足利大附</v>
      </c>
      <c r="U40" s="120" t="s">
        <v>1</v>
      </c>
      <c r="V40" s="120" t="str">
        <f>_xlfn.IFERROR(VLOOKUP(Z40,'団体学校リスト'!$B$3:$G$35,4),"  ")</f>
        <v>北関東</v>
      </c>
      <c r="W40" s="47" t="s">
        <v>2</v>
      </c>
      <c r="X40" s="120" t="str">
        <f>_xlfn.IFERROR(VLOOKUP(Z40,'団体学校リスト'!$B$3:$G$31,6),"  ")</f>
        <v>栃　木</v>
      </c>
      <c r="Y40" s="75" t="s">
        <v>3</v>
      </c>
      <c r="Z40" s="200">
        <v>4</v>
      </c>
      <c r="AA40" s="76"/>
      <c r="AB40" s="53"/>
      <c r="AE40" s="54"/>
      <c r="AF40" s="55"/>
      <c r="AG40" s="56"/>
    </row>
    <row r="41" spans="2:33" ht="9" customHeight="1">
      <c r="B41" s="69"/>
      <c r="C41" s="70"/>
      <c r="D41" s="71" t="str">
        <f>_xlfn.IFERROR(VLOOKUP(C41,'団体学校リスト'!$B$3:$G$30,2),"　　")</f>
        <v>　　</v>
      </c>
      <c r="E41" s="77"/>
      <c r="F41" s="58" t="str">
        <f>_xlfn.IFERROR(VLOOKUP(C41,'団体学校リスト'!$B$3:$G$30,4),"　　")</f>
        <v>　　</v>
      </c>
      <c r="G41" s="78"/>
      <c r="H41" s="58" t="str">
        <f>_xlfn.IFERROR(VLOOKUP(C41,'団体学校リスト'!$B$3:$G$30,6),"  ")</f>
        <v>  </v>
      </c>
      <c r="I41" s="79"/>
      <c r="J41" s="51"/>
      <c r="K41" s="51"/>
      <c r="L41" s="51"/>
      <c r="M41" s="51"/>
      <c r="N41" s="51"/>
      <c r="O41" s="51"/>
      <c r="P41" s="51"/>
      <c r="Q41" s="51"/>
      <c r="R41" s="67"/>
      <c r="S41" s="73"/>
      <c r="T41" s="74" t="str">
        <f>_xlfn.IFERROR(VLOOKUP(Z41,'団体学校リスト'!$B$3:$G$31,2),"  ")</f>
        <v>  </v>
      </c>
      <c r="U41" s="83"/>
      <c r="V41" s="83"/>
      <c r="W41" s="84"/>
      <c r="X41" s="120" t="str">
        <f>_xlfn.IFERROR(VLOOKUP(Z41,'団体学校リスト'!$B$3:$G$31,6),"  ")</f>
        <v>  </v>
      </c>
      <c r="Y41" s="75"/>
      <c r="Z41" s="200"/>
      <c r="AA41" s="76"/>
      <c r="AB41" s="53"/>
      <c r="AE41" s="54"/>
      <c r="AF41" s="55"/>
      <c r="AG41" s="56"/>
    </row>
    <row r="42" spans="2:33" ht="27" customHeight="1">
      <c r="B42" s="69" t="s">
        <v>5</v>
      </c>
      <c r="C42" s="70">
        <v>12</v>
      </c>
      <c r="D42" s="71" t="str">
        <f>_xlfn.IFERROR(VLOOKUP(C42,'団体学校リスト'!$B$3:$G$35,2),"　　")</f>
        <v>麗澤瑞浪</v>
      </c>
      <c r="E42" s="617" t="s">
        <v>1</v>
      </c>
      <c r="F42" s="58" t="str">
        <f>_xlfn.IFERROR(VLOOKUP(C42,'団体学校リスト'!$B$3:$G$35,4),"　　")</f>
        <v>東　海</v>
      </c>
      <c r="G42" s="58" t="s">
        <v>2</v>
      </c>
      <c r="H42" s="58" t="str">
        <f>_xlfn.IFERROR(VLOOKUP(C42,'団体学校リスト'!$B$3:$G$35,6),"  ")</f>
        <v>岐　阜</v>
      </c>
      <c r="I42" s="72" t="s">
        <v>3</v>
      </c>
      <c r="J42" s="51"/>
      <c r="K42" s="51"/>
      <c r="L42" s="51"/>
      <c r="M42" s="51"/>
      <c r="N42" s="51"/>
      <c r="O42" s="51"/>
      <c r="P42" s="51"/>
      <c r="Q42" s="51"/>
      <c r="R42" s="67"/>
      <c r="S42" s="73" t="s">
        <v>6</v>
      </c>
      <c r="T42" s="74" t="str">
        <f>_xlfn.IFERROR(VLOOKUP(Z42,'団体学校リスト'!$B$3:$G$31,2),"  ")</f>
        <v>東葉</v>
      </c>
      <c r="U42" s="120" t="s">
        <v>1</v>
      </c>
      <c r="V42" s="120" t="str">
        <f>_xlfn.IFERROR(VLOOKUP(Z42,'団体学校リスト'!$B$3:$G$35,4),"  ")</f>
        <v>南関東</v>
      </c>
      <c r="W42" s="47" t="s">
        <v>2</v>
      </c>
      <c r="X42" s="120" t="str">
        <f>_xlfn.IFERROR(VLOOKUP(Z42,'団体学校リスト'!$B$3:$G$31,6),"  ")</f>
        <v>千　葉</v>
      </c>
      <c r="Y42" s="75" t="s">
        <v>3</v>
      </c>
      <c r="Z42" s="200">
        <v>11</v>
      </c>
      <c r="AA42" s="76"/>
      <c r="AB42" s="53"/>
      <c r="AE42" s="54"/>
      <c r="AF42" s="55"/>
      <c r="AG42" s="56"/>
    </row>
    <row r="43" spans="2:33" ht="9" customHeight="1">
      <c r="B43" s="69"/>
      <c r="C43" s="70"/>
      <c r="D43" s="71" t="str">
        <f>_xlfn.IFERROR(VLOOKUP(C43,'団体学校リスト'!$B$3:$G$30,2),"　　")</f>
        <v>　　</v>
      </c>
      <c r="E43" s="617"/>
      <c r="F43" s="58" t="str">
        <f>_xlfn.IFERROR(VLOOKUP(C43,'団体学校リスト'!$B$3:$G$30,4),"　　")</f>
        <v>　　</v>
      </c>
      <c r="G43" s="78"/>
      <c r="H43" s="58" t="str">
        <f>_xlfn.IFERROR(VLOOKUP(C43,'団体学校リスト'!$B$3:$G$30,6),"  ")</f>
        <v>  </v>
      </c>
      <c r="I43" s="79"/>
      <c r="J43" s="51"/>
      <c r="K43" s="51"/>
      <c r="L43" s="51"/>
      <c r="M43" s="51"/>
      <c r="N43" s="51"/>
      <c r="O43" s="51"/>
      <c r="P43" s="51"/>
      <c r="Q43" s="51"/>
      <c r="R43" s="67"/>
      <c r="S43" s="80"/>
      <c r="T43" s="74" t="str">
        <f>_xlfn.IFERROR(VLOOKUP(Z43,'団体学校リスト'!$B$3:$G$31,2),"  ")</f>
        <v>  </v>
      </c>
      <c r="U43" s="120"/>
      <c r="V43" s="83" t="str">
        <f>_xlfn.IFERROR(VLOOKUP(Z43,'団体学校リスト'!$B$3:$G$31,4),"  ")</f>
        <v>  </v>
      </c>
      <c r="W43" s="47"/>
      <c r="X43" s="120" t="str">
        <f>_xlfn.IFERROR(VLOOKUP(Z43,'団体学校リスト'!$B$3:$G$31,6),"  ")</f>
        <v>  </v>
      </c>
      <c r="Y43" s="66"/>
      <c r="Z43" s="200"/>
      <c r="AA43" s="76"/>
      <c r="AB43" s="53"/>
      <c r="AE43" s="54"/>
      <c r="AF43" s="55"/>
      <c r="AG43" s="56"/>
    </row>
    <row r="44" spans="2:33" ht="27" customHeight="1">
      <c r="B44" s="69" t="s">
        <v>20</v>
      </c>
      <c r="C44" s="70">
        <v>19</v>
      </c>
      <c r="D44" s="71" t="str">
        <f>_xlfn.IFERROR(VLOOKUP(C44,'団体学校リスト'!$B$3:$G$35,2),"　　")</f>
        <v>相生学院</v>
      </c>
      <c r="E44" s="617" t="s">
        <v>1</v>
      </c>
      <c r="F44" s="58" t="str">
        <f>_xlfn.IFERROR(VLOOKUP(C44,'団体学校リスト'!$B$3:$G$35,4),"　　")</f>
        <v>近　畿</v>
      </c>
      <c r="G44" s="58" t="s">
        <v>2</v>
      </c>
      <c r="H44" s="58" t="str">
        <f>_xlfn.IFERROR(VLOOKUP(C44,'団体学校リスト'!$B$3:$G$35,6),"  ")</f>
        <v>兵　庫</v>
      </c>
      <c r="I44" s="72" t="s">
        <v>3</v>
      </c>
      <c r="J44" s="51"/>
      <c r="K44" s="51"/>
      <c r="L44" s="51"/>
      <c r="M44" s="51"/>
      <c r="N44" s="51"/>
      <c r="O44" s="51"/>
      <c r="P44" s="51"/>
      <c r="Q44" s="51"/>
      <c r="R44" s="67"/>
      <c r="S44" s="73" t="s">
        <v>6</v>
      </c>
      <c r="T44" s="205" t="str">
        <f>_xlfn.IFERROR(VLOOKUP(Z44,'団体学校リスト'!$B$3:$G$31,2),"  ")</f>
        <v>北陸</v>
      </c>
      <c r="U44" s="120" t="s">
        <v>1</v>
      </c>
      <c r="V44" s="120" t="str">
        <f>_xlfn.IFERROR(VLOOKUP(Z44,'団体学校リスト'!$B$3:$G$35,4),"  ")</f>
        <v>北信越</v>
      </c>
      <c r="W44" s="47" t="s">
        <v>2</v>
      </c>
      <c r="X44" s="120" t="str">
        <f>_xlfn.IFERROR(VLOOKUP(Z44,'団体学校リスト'!$B$3:$G$31,6),"  ")</f>
        <v>福　井</v>
      </c>
      <c r="Y44" s="75" t="s">
        <v>3</v>
      </c>
      <c r="Z44" s="200">
        <v>15</v>
      </c>
      <c r="AA44" s="76"/>
      <c r="AB44" s="53"/>
      <c r="AE44" s="54"/>
      <c r="AF44" s="55"/>
      <c r="AG44" s="56"/>
    </row>
    <row r="45" spans="2:33" ht="9" customHeight="1">
      <c r="B45" s="69"/>
      <c r="C45" s="70"/>
      <c r="D45" s="71" t="str">
        <f>_xlfn.IFERROR(VLOOKUP(C45,'団体学校リスト'!$B$3:$G$30,2),"　　")</f>
        <v>　　</v>
      </c>
      <c r="E45" s="617"/>
      <c r="F45" s="58" t="str">
        <f>_xlfn.IFERROR(VLOOKUP(C45,'団体学校リスト'!$B$3:$G$30,4),"　　")</f>
        <v>　　</v>
      </c>
      <c r="G45" s="78"/>
      <c r="H45" s="58" t="str">
        <f>_xlfn.IFERROR(VLOOKUP(C45,'団体学校リスト'!$B$3:$G$30,6),"  ")</f>
        <v>  </v>
      </c>
      <c r="I45" s="79"/>
      <c r="J45" s="51"/>
      <c r="K45" s="51"/>
      <c r="L45" s="51"/>
      <c r="M45" s="51"/>
      <c r="N45" s="51"/>
      <c r="O45" s="51"/>
      <c r="P45" s="51"/>
      <c r="Q45" s="51"/>
      <c r="R45" s="67"/>
      <c r="S45" s="80"/>
      <c r="T45" s="74" t="str">
        <f>_xlfn.IFERROR(VLOOKUP(Z45,'団体学校リスト'!$B$3:$G$31,2),"  ")</f>
        <v>  </v>
      </c>
      <c r="U45" s="120"/>
      <c r="V45" s="83" t="str">
        <f>_xlfn.IFERROR(VLOOKUP(Z45,'団体学校リスト'!$B$3:$G$31,4),"  ")</f>
        <v>  </v>
      </c>
      <c r="W45" s="47"/>
      <c r="X45" s="120" t="str">
        <f>_xlfn.IFERROR(VLOOKUP(Z45,'団体学校リスト'!$B$3:$G$31,6),"  ")</f>
        <v>  </v>
      </c>
      <c r="Y45" s="66"/>
      <c r="Z45" s="200"/>
      <c r="AA45" s="76"/>
      <c r="AB45" s="53"/>
      <c r="AE45" s="54"/>
      <c r="AF45" s="55"/>
      <c r="AG45" s="56"/>
    </row>
    <row r="46" spans="2:33" ht="27" customHeight="1">
      <c r="B46" s="69" t="s">
        <v>5</v>
      </c>
      <c r="C46" s="70">
        <v>23</v>
      </c>
      <c r="D46" s="71" t="str">
        <f>_xlfn.IFERROR(VLOOKUP(C46,'団体学校リスト'!$B$3:$G$35,2),"　　")</f>
        <v>岡山理大附</v>
      </c>
      <c r="E46" s="60" t="s">
        <v>1</v>
      </c>
      <c r="F46" s="58" t="str">
        <f>_xlfn.IFERROR(VLOOKUP(C46,'団体学校リスト'!$B$3:$G$35,4),"　　")</f>
        <v>中　国</v>
      </c>
      <c r="G46" s="58" t="s">
        <v>2</v>
      </c>
      <c r="H46" s="58" t="str">
        <f>_xlfn.IFERROR(VLOOKUP(C46,'団体学校リスト'!$B$3:$G$35,6),"  ")</f>
        <v>岡　山</v>
      </c>
      <c r="I46" s="72" t="s">
        <v>3</v>
      </c>
      <c r="J46" s="51"/>
      <c r="K46" s="51"/>
      <c r="L46" s="51"/>
      <c r="M46" s="51"/>
      <c r="N46" s="51"/>
      <c r="O46" s="51"/>
      <c r="P46" s="51"/>
      <c r="Q46" s="51"/>
      <c r="R46" s="67"/>
      <c r="S46" s="73" t="s">
        <v>6</v>
      </c>
      <c r="T46" s="74" t="str">
        <f>_xlfn.IFERROR(VLOOKUP(Z46,'団体学校リスト'!$B$3:$G$31,2),"  ")</f>
        <v>鳳凰</v>
      </c>
      <c r="U46" s="120" t="s">
        <v>1</v>
      </c>
      <c r="V46" s="120" t="str">
        <f>_xlfn.IFERROR(VLOOKUP(Z46,'団体学校リスト'!$B$3:$G$35,4),"  ")</f>
        <v>九　州</v>
      </c>
      <c r="W46" s="47" t="s">
        <v>2</v>
      </c>
      <c r="X46" s="120" t="str">
        <f>_xlfn.IFERROR(VLOOKUP(Z46,'団体学校リスト'!$B$3:$G$31,6),"  ")</f>
        <v>鹿児島</v>
      </c>
      <c r="Y46" s="75" t="s">
        <v>3</v>
      </c>
      <c r="Z46" s="200">
        <v>26</v>
      </c>
      <c r="AA46" s="76"/>
      <c r="AB46" s="53"/>
      <c r="AE46" s="54"/>
      <c r="AF46" s="55"/>
      <c r="AG46" s="56"/>
    </row>
    <row r="47" spans="2:33" ht="6" customHeight="1">
      <c r="B47" s="69"/>
      <c r="C47" s="70"/>
      <c r="D47" s="71"/>
      <c r="E47" s="77"/>
      <c r="F47" s="58"/>
      <c r="G47" s="78"/>
      <c r="H47" s="58"/>
      <c r="I47" s="79"/>
      <c r="J47" s="51"/>
      <c r="K47" s="51"/>
      <c r="L47" s="51"/>
      <c r="M47" s="51"/>
      <c r="N47" s="51"/>
      <c r="O47" s="51"/>
      <c r="P47" s="51"/>
      <c r="Q47" s="51"/>
      <c r="R47" s="51"/>
      <c r="S47" s="81"/>
      <c r="T47" s="145"/>
      <c r="U47" s="120"/>
      <c r="V47" s="120"/>
      <c r="W47" s="47"/>
      <c r="X47" s="120"/>
      <c r="Y47" s="75"/>
      <c r="Z47" s="200"/>
      <c r="AA47" s="76"/>
      <c r="AB47" s="53"/>
      <c r="AE47" s="54"/>
      <c r="AF47" s="55"/>
      <c r="AG47" s="56"/>
    </row>
    <row r="48" spans="2:33" ht="31.5" customHeight="1">
      <c r="B48" s="69"/>
      <c r="C48" s="70"/>
      <c r="D48" s="71"/>
      <c r="E48" s="77"/>
      <c r="F48" s="58"/>
      <c r="G48" s="78"/>
      <c r="H48" s="58"/>
      <c r="I48" s="79"/>
      <c r="J48" s="51"/>
      <c r="K48" s="51"/>
      <c r="L48" s="51"/>
      <c r="M48" s="51"/>
      <c r="N48" s="51"/>
      <c r="O48" s="51"/>
      <c r="P48" s="51"/>
      <c r="Q48" s="51"/>
      <c r="R48" s="51"/>
      <c r="S48" s="81"/>
      <c r="T48" s="145"/>
      <c r="U48" s="120"/>
      <c r="V48" s="120"/>
      <c r="W48" s="47"/>
      <c r="X48" s="120"/>
      <c r="Y48" s="75"/>
      <c r="Z48" s="200"/>
      <c r="AA48" s="76"/>
      <c r="AB48" s="53"/>
      <c r="AE48" s="54"/>
      <c r="AF48" s="55"/>
      <c r="AG48" s="56"/>
    </row>
    <row r="49" spans="2:33" ht="31.5" customHeight="1">
      <c r="B49" s="69"/>
      <c r="C49" s="70"/>
      <c r="D49" s="71"/>
      <c r="E49" s="77"/>
      <c r="F49" s="58"/>
      <c r="G49" s="78"/>
      <c r="H49" s="58"/>
      <c r="I49" s="79"/>
      <c r="J49" s="51"/>
      <c r="K49" s="51"/>
      <c r="L49" s="51"/>
      <c r="M49" s="51"/>
      <c r="N49" s="51"/>
      <c r="O49" s="51"/>
      <c r="P49" s="51"/>
      <c r="Q49" s="51"/>
      <c r="R49" s="51"/>
      <c r="S49" s="81"/>
      <c r="T49" s="145"/>
      <c r="U49" s="120"/>
      <c r="V49" s="120"/>
      <c r="W49" s="47"/>
      <c r="X49" s="120"/>
      <c r="Y49" s="75"/>
      <c r="Z49" s="200"/>
      <c r="AA49" s="76"/>
      <c r="AB49" s="53"/>
      <c r="AE49" s="54"/>
      <c r="AF49" s="55"/>
      <c r="AG49" s="56"/>
    </row>
    <row r="50" spans="2:33" ht="35.25" customHeight="1">
      <c r="B50" s="188" t="s">
        <v>266</v>
      </c>
      <c r="C50" s="45"/>
      <c r="D50" s="89"/>
      <c r="E50" s="59"/>
      <c r="F50" s="115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51"/>
      <c r="R50" s="51"/>
      <c r="S50" s="51"/>
      <c r="T50" s="55"/>
      <c r="U50" s="46"/>
      <c r="V50" s="47"/>
      <c r="W50" s="48"/>
      <c r="X50" s="66"/>
      <c r="Y50" s="66"/>
      <c r="Z50" s="200"/>
      <c r="AA50" s="44"/>
      <c r="AB50" s="53"/>
      <c r="AE50" s="54"/>
      <c r="AF50" s="55"/>
      <c r="AG50" s="56"/>
    </row>
    <row r="51" spans="2:33" ht="14.25" customHeight="1">
      <c r="B51" s="88"/>
      <c r="C51" s="45"/>
      <c r="D51" s="89"/>
      <c r="E51" s="59"/>
      <c r="F51" s="115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51"/>
      <c r="R51" s="51"/>
      <c r="S51" s="51"/>
      <c r="T51" s="55"/>
      <c r="U51" s="46"/>
      <c r="V51" s="47"/>
      <c r="W51" s="48"/>
      <c r="X51" s="66"/>
      <c r="Y51" s="66"/>
      <c r="Z51" s="200"/>
      <c r="AA51" s="44"/>
      <c r="AB51" s="53"/>
      <c r="AE51" s="54"/>
      <c r="AF51" s="55"/>
      <c r="AG51" s="56"/>
    </row>
    <row r="52" spans="2:33" ht="14.25" customHeight="1">
      <c r="B52" s="88"/>
      <c r="C52" s="45"/>
      <c r="D52" s="89"/>
      <c r="E52" s="59"/>
      <c r="F52" s="115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51"/>
      <c r="R52" s="51"/>
      <c r="S52" s="51"/>
      <c r="T52" s="55"/>
      <c r="U52" s="46"/>
      <c r="V52" s="47"/>
      <c r="W52" s="48"/>
      <c r="X52" s="66"/>
      <c r="Y52" s="66"/>
      <c r="Z52" s="200"/>
      <c r="AA52" s="44"/>
      <c r="AB52" s="53"/>
      <c r="AE52" s="54"/>
      <c r="AF52" s="55"/>
      <c r="AG52" s="56"/>
    </row>
    <row r="53" spans="2:33" ht="21" customHeight="1">
      <c r="B53" s="45"/>
      <c r="C53" s="45"/>
      <c r="D53" s="82"/>
      <c r="E53" s="46"/>
      <c r="F53" s="86"/>
      <c r="G53" s="48"/>
      <c r="H53" s="66"/>
      <c r="I53" s="66"/>
      <c r="J53" s="51"/>
      <c r="K53" s="51"/>
      <c r="L53" s="51"/>
      <c r="M53" s="601" t="s">
        <v>42</v>
      </c>
      <c r="N53" s="601"/>
      <c r="O53" s="601"/>
      <c r="P53" s="601"/>
      <c r="Q53" s="51"/>
      <c r="R53" s="50"/>
      <c r="S53" s="50"/>
      <c r="T53" s="82"/>
      <c r="U53" s="46"/>
      <c r="V53" s="47"/>
      <c r="W53" s="48"/>
      <c r="X53" s="66"/>
      <c r="Y53" s="66"/>
      <c r="Z53" s="200"/>
      <c r="AA53" s="44"/>
      <c r="AB53" s="53"/>
      <c r="AE53" s="54"/>
      <c r="AF53" s="55"/>
      <c r="AG53" s="56"/>
    </row>
    <row r="54" spans="2:33" ht="21" customHeight="1">
      <c r="B54" s="45"/>
      <c r="C54" s="45"/>
      <c r="D54" s="82"/>
      <c r="E54" s="46"/>
      <c r="F54" s="86"/>
      <c r="G54" s="48"/>
      <c r="H54" s="66"/>
      <c r="I54" s="66"/>
      <c r="J54" s="51"/>
      <c r="K54" s="51"/>
      <c r="L54" s="51"/>
      <c r="M54" s="601"/>
      <c r="N54" s="601"/>
      <c r="O54" s="601"/>
      <c r="P54" s="601"/>
      <c r="Q54" s="51"/>
      <c r="R54" s="50"/>
      <c r="S54" s="50"/>
      <c r="T54" s="82"/>
      <c r="U54" s="46"/>
      <c r="V54" s="47"/>
      <c r="W54" s="48"/>
      <c r="X54" s="66"/>
      <c r="Y54" s="66"/>
      <c r="Z54" s="200"/>
      <c r="AA54" s="44"/>
      <c r="AB54" s="53"/>
      <c r="AE54" s="54"/>
      <c r="AF54" s="55"/>
      <c r="AG54" s="56"/>
    </row>
    <row r="55" spans="2:33" ht="21.75" customHeight="1">
      <c r="B55" s="45"/>
      <c r="C55" s="45"/>
      <c r="D55" s="82" t="s">
        <v>277</v>
      </c>
      <c r="E55" s="46"/>
      <c r="F55" s="86"/>
      <c r="G55" s="48"/>
      <c r="H55" s="66"/>
      <c r="I55" s="66"/>
      <c r="J55" s="51"/>
      <c r="K55" s="51"/>
      <c r="L55" s="51"/>
      <c r="M55" s="212"/>
      <c r="N55" s="577" t="s">
        <v>278</v>
      </c>
      <c r="O55" s="577"/>
      <c r="P55" s="212"/>
      <c r="Q55" s="51"/>
      <c r="R55" s="50"/>
      <c r="S55" s="50"/>
      <c r="T55" s="82" t="s">
        <v>177</v>
      </c>
      <c r="U55" s="46"/>
      <c r="V55" s="47"/>
      <c r="W55" s="48"/>
      <c r="X55" s="66"/>
      <c r="Y55" s="66"/>
      <c r="Z55" s="200"/>
      <c r="AA55" s="44"/>
      <c r="AB55" s="53"/>
      <c r="AE55" s="54"/>
      <c r="AF55" s="55"/>
      <c r="AG55" s="56"/>
    </row>
    <row r="56" spans="2:33" ht="6" customHeight="1">
      <c r="B56" s="45"/>
      <c r="C56" s="45"/>
      <c r="D56" s="82"/>
      <c r="E56" s="46"/>
      <c r="F56" s="86"/>
      <c r="G56" s="48"/>
      <c r="H56" s="66"/>
      <c r="I56" s="66"/>
      <c r="J56" s="51"/>
      <c r="K56" s="51"/>
      <c r="L56" s="51"/>
      <c r="M56" s="212"/>
      <c r="N56" s="287"/>
      <c r="O56" s="287"/>
      <c r="P56" s="212"/>
      <c r="Q56" s="51"/>
      <c r="R56" s="50"/>
      <c r="S56" s="50"/>
      <c r="T56" s="82"/>
      <c r="U56" s="46"/>
      <c r="V56" s="47"/>
      <c r="W56" s="48"/>
      <c r="X56" s="66"/>
      <c r="Y56" s="66"/>
      <c r="Z56" s="200"/>
      <c r="AA56" s="44"/>
      <c r="AB56" s="53"/>
      <c r="AE56" s="54"/>
      <c r="AF56" s="55"/>
      <c r="AG56" s="56"/>
    </row>
    <row r="57" spans="2:33" ht="21" customHeight="1" thickBot="1">
      <c r="B57" s="618" t="s">
        <v>43</v>
      </c>
      <c r="C57" s="45">
        <v>19</v>
      </c>
      <c r="D57" s="588" t="str">
        <f>_xlfn.IFERROR(VLOOKUP(C57,'団体学校リスト'!$B$3:$G$35,2),"  ")</f>
        <v>相生学院</v>
      </c>
      <c r="E57" s="583" t="s">
        <v>1</v>
      </c>
      <c r="F57" s="576" t="str">
        <f>_xlfn.IFERROR(VLOOKUP(C57,'団体学校リスト'!$B$3:$G$35,4),"  ")</f>
        <v>近　畿</v>
      </c>
      <c r="G57" s="576" t="s">
        <v>2</v>
      </c>
      <c r="H57" s="592" t="str">
        <f>_xlfn.IFERROR(VLOOKUP(C57,'団体学校リスト'!$B$3:$G$35,6),"   ")</f>
        <v>兵　庫</v>
      </c>
      <c r="I57" s="589" t="s">
        <v>3</v>
      </c>
      <c r="J57" s="49"/>
      <c r="K57" s="49"/>
      <c r="L57" s="51"/>
      <c r="M57" s="213"/>
      <c r="N57" s="267"/>
      <c r="O57" s="268"/>
      <c r="P57" s="269"/>
      <c r="Q57" s="209"/>
      <c r="R57" s="210"/>
      <c r="S57" s="210"/>
      <c r="T57" s="582" t="str">
        <f>_xlfn.IFERROR(VLOOKUP(Z57,'団体学校リスト'!$B$3:$G$35,2),"  ")</f>
        <v>鳳凰</v>
      </c>
      <c r="U57" s="583" t="s">
        <v>1</v>
      </c>
      <c r="V57" s="575" t="str">
        <f>_xlfn.IFERROR(VLOOKUP(Z57,'団体学校リスト'!$B$3:$G$35,4),"  ")</f>
        <v>九　州</v>
      </c>
      <c r="W57" s="576" t="s">
        <v>2</v>
      </c>
      <c r="X57" s="575" t="str">
        <f>_xlfn.IFERROR(VLOOKUP(Z57,'団体学校リスト'!$B$3:$G$35,6),"   ")</f>
        <v>鹿児島</v>
      </c>
      <c r="Y57" s="584" t="s">
        <v>3</v>
      </c>
      <c r="Z57" s="201">
        <v>26</v>
      </c>
      <c r="AA57" s="616">
        <v>2</v>
      </c>
      <c r="AB57" s="53"/>
      <c r="AE57" s="54"/>
      <c r="AF57" s="55"/>
      <c r="AG57" s="56"/>
    </row>
    <row r="58" spans="2:33" ht="21" customHeight="1" thickTop="1">
      <c r="B58" s="618"/>
      <c r="C58" s="45"/>
      <c r="D58" s="588"/>
      <c r="E58" s="583"/>
      <c r="F58" s="576"/>
      <c r="G58" s="576"/>
      <c r="H58" s="592"/>
      <c r="I58" s="589"/>
      <c r="J58" s="51"/>
      <c r="K58" s="51"/>
      <c r="L58" s="263"/>
      <c r="M58" s="270"/>
      <c r="N58" s="270"/>
      <c r="O58" s="213"/>
      <c r="P58" s="213"/>
      <c r="Q58" s="51"/>
      <c r="R58" s="50"/>
      <c r="S58" s="264"/>
      <c r="T58" s="582"/>
      <c r="U58" s="583"/>
      <c r="V58" s="575" t="e">
        <f>VLOOKUP(#REF!,'[1]男女出場校リスト'!$B$3:$H$20,5)&amp;" "&amp;"１"</f>
        <v>#REF!</v>
      </c>
      <c r="W58" s="576"/>
      <c r="X58" s="575"/>
      <c r="Y58" s="584"/>
      <c r="Z58" s="201"/>
      <c r="AA58" s="616"/>
      <c r="AB58" s="53"/>
      <c r="AE58" s="54"/>
      <c r="AF58" s="55"/>
      <c r="AG58" s="56"/>
    </row>
    <row r="59" spans="2:33" ht="21" customHeight="1">
      <c r="B59" s="285"/>
      <c r="C59" s="45"/>
      <c r="D59" s="195"/>
      <c r="E59" s="46"/>
      <c r="F59" s="48"/>
      <c r="G59" s="48"/>
      <c r="H59" s="47"/>
      <c r="I59" s="207"/>
      <c r="J59" s="51"/>
      <c r="K59" s="51"/>
      <c r="L59" s="51"/>
      <c r="M59" s="213"/>
      <c r="N59" s="213"/>
      <c r="O59" s="213"/>
      <c r="P59" s="213"/>
      <c r="Q59" s="51"/>
      <c r="R59" s="50"/>
      <c r="S59" s="264"/>
      <c r="T59" s="52"/>
      <c r="U59" s="46"/>
      <c r="V59" s="120"/>
      <c r="W59" s="48"/>
      <c r="X59" s="120"/>
      <c r="Y59" s="116"/>
      <c r="Z59" s="201"/>
      <c r="AA59" s="286"/>
      <c r="AB59" s="53"/>
      <c r="AE59" s="54"/>
      <c r="AF59" s="55"/>
      <c r="AG59" s="56"/>
    </row>
    <row r="60" spans="2:33" ht="21" customHeight="1">
      <c r="B60" s="285"/>
      <c r="C60" s="45"/>
      <c r="D60" s="195"/>
      <c r="E60" s="46"/>
      <c r="F60" s="48"/>
      <c r="G60" s="48"/>
      <c r="H60" s="47"/>
      <c r="I60" s="207"/>
      <c r="J60" s="51"/>
      <c r="K60" s="51"/>
      <c r="L60" s="51"/>
      <c r="M60" s="213"/>
      <c r="N60" s="213"/>
      <c r="O60" s="213"/>
      <c r="P60" s="213"/>
      <c r="Q60" s="51"/>
      <c r="R60" s="50"/>
      <c r="S60" s="264"/>
      <c r="T60" s="52"/>
      <c r="U60" s="46"/>
      <c r="V60" s="120"/>
      <c r="W60" s="48"/>
      <c r="X60" s="120"/>
      <c r="Y60" s="116"/>
      <c r="Z60" s="201"/>
      <c r="AA60" s="286"/>
      <c r="AB60" s="53"/>
      <c r="AE60" s="54"/>
      <c r="AF60" s="55"/>
      <c r="AG60" s="56"/>
    </row>
    <row r="61" spans="1:33" ht="20.25" customHeight="1">
      <c r="A61" s="5"/>
      <c r="B61" s="44"/>
      <c r="C61" s="45"/>
      <c r="D61" s="111"/>
      <c r="E61" s="46"/>
      <c r="F61" s="79"/>
      <c r="G61" s="108"/>
      <c r="H61" s="113"/>
      <c r="I61" s="87"/>
      <c r="J61" s="50"/>
      <c r="K61" s="50"/>
      <c r="L61" s="50"/>
      <c r="M61" s="213"/>
      <c r="N61" s="573" t="s">
        <v>51</v>
      </c>
      <c r="O61" s="573"/>
      <c r="P61" s="213"/>
      <c r="Q61" s="50"/>
      <c r="R61" s="50"/>
      <c r="S61" s="50"/>
      <c r="T61" s="111"/>
      <c r="U61" s="46"/>
      <c r="V61" s="79"/>
      <c r="W61" s="108"/>
      <c r="X61" s="113"/>
      <c r="Y61" s="87"/>
      <c r="Z61" s="201"/>
      <c r="AA61" s="163"/>
      <c r="AB61" s="53"/>
      <c r="AE61" s="54"/>
      <c r="AF61" s="55"/>
      <c r="AG61" s="56"/>
    </row>
    <row r="62" spans="2:33" ht="21" customHeight="1">
      <c r="B62" s="45"/>
      <c r="C62" s="45"/>
      <c r="D62" s="171"/>
      <c r="E62" s="105"/>
      <c r="F62" s="165"/>
      <c r="G62" s="105"/>
      <c r="H62" s="107"/>
      <c r="I62" s="107"/>
      <c r="J62" s="51"/>
      <c r="K62" s="51"/>
      <c r="L62" s="51"/>
      <c r="N62" s="573"/>
      <c r="O62" s="573"/>
      <c r="P62" s="213"/>
      <c r="Q62" s="51"/>
      <c r="R62" s="51"/>
      <c r="S62" s="51"/>
      <c r="T62" s="172"/>
      <c r="U62" s="46"/>
      <c r="V62" s="86"/>
      <c r="W62" s="48"/>
      <c r="X62" s="66"/>
      <c r="Y62" s="66"/>
      <c r="Z62" s="201"/>
      <c r="AA62" s="44"/>
      <c r="AB62" s="53"/>
      <c r="AE62" s="54"/>
      <c r="AF62" s="55"/>
      <c r="AG62" s="166"/>
    </row>
    <row r="63" spans="2:33" ht="21.75" customHeight="1">
      <c r="B63" s="45"/>
      <c r="C63" s="45"/>
      <c r="D63" s="34" t="s">
        <v>173</v>
      </c>
      <c r="E63" s="105"/>
      <c r="F63" s="165"/>
      <c r="G63" s="105"/>
      <c r="H63" s="107"/>
      <c r="I63" s="107"/>
      <c r="J63" s="51"/>
      <c r="K63" s="51"/>
      <c r="L63" s="51"/>
      <c r="M63" s="213"/>
      <c r="N63" s="577" t="s">
        <v>37</v>
      </c>
      <c r="O63" s="577"/>
      <c r="P63" s="213"/>
      <c r="Q63" s="51"/>
      <c r="R63" s="51"/>
      <c r="S63" s="51"/>
      <c r="T63" s="82" t="s">
        <v>178</v>
      </c>
      <c r="U63" s="46"/>
      <c r="V63" s="86"/>
      <c r="W63" s="48"/>
      <c r="X63" s="66"/>
      <c r="Y63" s="66"/>
      <c r="Z63" s="201"/>
      <c r="AA63" s="44"/>
      <c r="AB63" s="53"/>
      <c r="AE63" s="54"/>
      <c r="AF63" s="55"/>
      <c r="AG63" s="166"/>
    </row>
    <row r="64" spans="2:33" ht="6" customHeight="1" thickBot="1">
      <c r="B64" s="615" t="s">
        <v>25</v>
      </c>
      <c r="C64" s="45">
        <v>11</v>
      </c>
      <c r="D64" s="588" t="str">
        <f>_xlfn.IFERROR(VLOOKUP(C64,'団体学校リスト'!$B$3:$G$35,2),"  ")</f>
        <v>東葉</v>
      </c>
      <c r="E64" s="583" t="s">
        <v>1</v>
      </c>
      <c r="F64" s="576" t="str">
        <f>_xlfn.IFERROR(VLOOKUP(C64,'団体学校リスト'!$B$3:$G$35,4),"  ")</f>
        <v>南関東</v>
      </c>
      <c r="G64" s="576" t="s">
        <v>2</v>
      </c>
      <c r="H64" s="592" t="str">
        <f>_xlfn.IFERROR(VLOOKUP(C64,'団体学校リスト'!$B$3:$G$35,6),"   ")</f>
        <v>千　葉</v>
      </c>
      <c r="I64" s="589" t="s">
        <v>3</v>
      </c>
      <c r="J64" s="49"/>
      <c r="K64" s="49"/>
      <c r="L64" s="51"/>
      <c r="M64" s="213"/>
      <c r="N64" s="288"/>
      <c r="O64" s="288"/>
      <c r="P64" s="213"/>
      <c r="Q64" s="51"/>
      <c r="R64" s="209"/>
      <c r="S64" s="209"/>
      <c r="T64" s="582" t="str">
        <f>_xlfn.IFERROR(VLOOKUP(Z64,'団体学校リスト'!$B$3:$G$35,2),"  ")</f>
        <v>法政大二</v>
      </c>
      <c r="U64" s="583" t="s">
        <v>1</v>
      </c>
      <c r="V64" s="575" t="str">
        <f>_xlfn.IFERROR(VLOOKUP(Z64,'団体学校リスト'!$B$3:$G$35,4),"  ")</f>
        <v>南関東</v>
      </c>
      <c r="W64" s="576" t="s">
        <v>2</v>
      </c>
      <c r="X64" s="575" t="str">
        <f>_xlfn.IFERROR(VLOOKUP(Z64,'団体学校リスト'!$B$3:$G$35,6),"   ")</f>
        <v>神奈川</v>
      </c>
      <c r="Y64" s="584" t="s">
        <v>3</v>
      </c>
      <c r="Z64" s="201">
        <v>9</v>
      </c>
      <c r="AA64" s="615" t="s">
        <v>27</v>
      </c>
      <c r="AB64" s="53"/>
      <c r="AE64" s="54"/>
      <c r="AF64" s="55"/>
      <c r="AG64" s="166"/>
    </row>
    <row r="65" spans="2:33" ht="21" customHeight="1" thickTop="1">
      <c r="B65" s="615"/>
      <c r="C65" s="45"/>
      <c r="D65" s="588"/>
      <c r="E65" s="583"/>
      <c r="F65" s="576"/>
      <c r="G65" s="576"/>
      <c r="H65" s="592"/>
      <c r="I65" s="589"/>
      <c r="J65" s="51"/>
      <c r="K65" s="51"/>
      <c r="L65" s="85"/>
      <c r="M65" s="51"/>
      <c r="N65" s="51"/>
      <c r="O65" s="291"/>
      <c r="P65" s="51"/>
      <c r="Q65" s="265"/>
      <c r="R65" s="51"/>
      <c r="S65" s="51"/>
      <c r="T65" s="582"/>
      <c r="U65" s="583"/>
      <c r="V65" s="575" t="e">
        <f>VLOOKUP(#REF!,'[1]男女出場校リスト'!$B$3:$H$20,5)&amp;" "&amp;"１"</f>
        <v>#REF!</v>
      </c>
      <c r="W65" s="576"/>
      <c r="X65" s="575"/>
      <c r="Y65" s="584"/>
      <c r="Z65" s="201"/>
      <c r="AA65" s="615"/>
      <c r="AB65" s="53"/>
      <c r="AE65" s="54"/>
      <c r="AF65" s="55"/>
      <c r="AG65" s="166"/>
    </row>
    <row r="66" spans="2:33" ht="21" customHeight="1" thickBot="1">
      <c r="B66" s="285"/>
      <c r="C66" s="45"/>
      <c r="D66" s="34" t="s">
        <v>172</v>
      </c>
      <c r="E66" s="105"/>
      <c r="F66" s="165"/>
      <c r="G66" s="105"/>
      <c r="H66" s="107"/>
      <c r="I66" s="107"/>
      <c r="J66" s="51"/>
      <c r="K66" s="247" t="s">
        <v>147</v>
      </c>
      <c r="L66" s="294"/>
      <c r="M66" s="243"/>
      <c r="N66" s="243"/>
      <c r="O66" s="293"/>
      <c r="P66" s="292"/>
      <c r="Q66" s="297"/>
      <c r="R66" s="247" t="s">
        <v>37</v>
      </c>
      <c r="S66" s="51"/>
      <c r="T66" s="82" t="s">
        <v>179</v>
      </c>
      <c r="U66" s="46"/>
      <c r="V66" s="86"/>
      <c r="W66" s="48"/>
      <c r="X66" s="66"/>
      <c r="Y66" s="66"/>
      <c r="Z66" s="201"/>
      <c r="AA66" s="285"/>
      <c r="AB66" s="53"/>
      <c r="AE66" s="54"/>
      <c r="AF66" s="55"/>
      <c r="AG66" s="166"/>
    </row>
    <row r="67" spans="2:33" ht="21" customHeight="1" thickBot="1" thickTop="1">
      <c r="B67" s="615" t="s">
        <v>26</v>
      </c>
      <c r="C67" s="45">
        <v>4</v>
      </c>
      <c r="D67" s="588" t="str">
        <f>_xlfn.IFERROR(VLOOKUP(C67,'団体学校リスト'!$B$3:$G$35,2),"  ")</f>
        <v>足利大附</v>
      </c>
      <c r="E67" s="583" t="s">
        <v>1</v>
      </c>
      <c r="F67" s="576" t="str">
        <f>_xlfn.IFERROR(VLOOKUP(C67,'団体学校リスト'!$B$3:$G$35,4),"  ")</f>
        <v>北関東</v>
      </c>
      <c r="G67" s="576" t="s">
        <v>2</v>
      </c>
      <c r="H67" s="592" t="str">
        <f>_xlfn.IFERROR(VLOOKUP(C67,'団体学校リスト'!$B$3:$G$35,6),"   ")</f>
        <v>栃　木</v>
      </c>
      <c r="I67" s="589" t="s">
        <v>3</v>
      </c>
      <c r="J67" s="209"/>
      <c r="K67" s="266"/>
      <c r="L67" s="295"/>
      <c r="M67" s="296"/>
      <c r="N67" s="296"/>
      <c r="O67" s="289"/>
      <c r="P67" s="289"/>
      <c r="Q67" s="290"/>
      <c r="R67" s="49"/>
      <c r="S67" s="49"/>
      <c r="T67" s="582" t="str">
        <f>_xlfn.IFERROR(VLOOKUP(Z67,'団体学校リスト'!$B$3:$G$40,2),"  ")</f>
        <v>近畿大附</v>
      </c>
      <c r="U67" s="583" t="s">
        <v>1</v>
      </c>
      <c r="V67" s="575" t="str">
        <f>_xlfn.IFERROR(VLOOKUP(Z67,'団体学校リスト'!$B$3:$G$40,4),"  ")</f>
        <v>近　畿</v>
      </c>
      <c r="W67" s="576" t="s">
        <v>2</v>
      </c>
      <c r="X67" s="575" t="str">
        <f>_xlfn.IFERROR(VLOOKUP(Z67,'団体学校リスト'!$B$3:$G$40,6),"   ")</f>
        <v>大阪</v>
      </c>
      <c r="Y67" s="584" t="s">
        <v>3</v>
      </c>
      <c r="Z67" s="201">
        <v>35</v>
      </c>
      <c r="AA67" s="615" t="s">
        <v>52</v>
      </c>
      <c r="AB67" s="53"/>
      <c r="AE67" s="54"/>
      <c r="AF67" s="55"/>
      <c r="AG67" s="166"/>
    </row>
    <row r="68" spans="2:33" ht="21" customHeight="1" thickTop="1">
      <c r="B68" s="615"/>
      <c r="C68" s="45"/>
      <c r="D68" s="588"/>
      <c r="E68" s="583"/>
      <c r="F68" s="576"/>
      <c r="G68" s="576"/>
      <c r="H68" s="592"/>
      <c r="I68" s="589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82"/>
      <c r="U68" s="583"/>
      <c r="V68" s="575" t="e">
        <f>VLOOKUP(#REF!,'[1]男女出場校リスト'!$B$3:$H$20,5)&amp;" "&amp;"１"</f>
        <v>#REF!</v>
      </c>
      <c r="W68" s="576"/>
      <c r="X68" s="575"/>
      <c r="Y68" s="584"/>
      <c r="Z68" s="201"/>
      <c r="AA68" s="615"/>
      <c r="AB68" s="53"/>
      <c r="AE68" s="54"/>
      <c r="AF68" s="55"/>
      <c r="AG68" s="166"/>
    </row>
    <row r="69" spans="1:33" ht="6.75" customHeight="1">
      <c r="A69" s="5"/>
      <c r="B69" s="169"/>
      <c r="C69" s="45"/>
      <c r="D69" s="111"/>
      <c r="E69" s="46"/>
      <c r="F69" s="79"/>
      <c r="G69" s="108"/>
      <c r="H69" s="113"/>
      <c r="I69" s="87"/>
      <c r="J69" s="50"/>
      <c r="K69" s="50"/>
      <c r="L69" s="50"/>
      <c r="M69" s="118"/>
      <c r="N69" s="118"/>
      <c r="O69" s="118"/>
      <c r="P69" s="118"/>
      <c r="Q69" s="50"/>
      <c r="R69" s="50"/>
      <c r="S69" s="50"/>
      <c r="T69" s="111"/>
      <c r="U69" s="46"/>
      <c r="V69" s="79"/>
      <c r="W69" s="108"/>
      <c r="X69" s="113"/>
      <c r="Y69" s="87"/>
      <c r="Z69" s="201"/>
      <c r="AA69" s="163"/>
      <c r="AB69" s="53"/>
      <c r="AE69" s="54"/>
      <c r="AF69" s="55"/>
      <c r="AG69" s="56"/>
    </row>
    <row r="70" spans="2:26" s="29" customFormat="1" ht="36" customHeight="1" hidden="1">
      <c r="B70" s="112" t="s">
        <v>54</v>
      </c>
      <c r="C70" s="70"/>
      <c r="D70" s="91"/>
      <c r="E70" s="92"/>
      <c r="F70" s="58"/>
      <c r="G70" s="58"/>
      <c r="H70" s="75"/>
      <c r="I70" s="75"/>
      <c r="J70" s="34"/>
      <c r="K70" s="93"/>
      <c r="L70" s="94"/>
      <c r="M70" s="45"/>
      <c r="N70" s="45"/>
      <c r="O70" s="45"/>
      <c r="P70" s="95"/>
      <c r="Q70" s="88"/>
      <c r="R70" s="96"/>
      <c r="S70" s="90"/>
      <c r="T70" s="94"/>
      <c r="U70" s="45"/>
      <c r="V70" s="97"/>
      <c r="W70" s="97"/>
      <c r="X70" s="58"/>
      <c r="Y70" s="58"/>
      <c r="Z70" s="45"/>
    </row>
    <row r="71" spans="2:26" s="29" customFormat="1" ht="21" customHeight="1" hidden="1">
      <c r="B71" s="170"/>
      <c r="D71" s="34" t="s">
        <v>21</v>
      </c>
      <c r="F71" s="98"/>
      <c r="G71" s="98"/>
      <c r="H71" s="58"/>
      <c r="I71" s="58"/>
      <c r="J71" s="34"/>
      <c r="M71" s="601" t="s">
        <v>41</v>
      </c>
      <c r="N71" s="601"/>
      <c r="O71" s="601"/>
      <c r="P71" s="601"/>
      <c r="R71" s="34"/>
      <c r="S71" s="36"/>
      <c r="T71" s="82" t="s">
        <v>33</v>
      </c>
      <c r="U71" s="46"/>
      <c r="V71" s="86"/>
      <c r="W71" s="48"/>
      <c r="X71" s="66"/>
      <c r="Y71" s="66"/>
      <c r="Z71" s="200"/>
    </row>
    <row r="72" spans="2:27" s="29" customFormat="1" ht="21" customHeight="1" hidden="1">
      <c r="B72" s="604">
        <v>1</v>
      </c>
      <c r="D72" s="593"/>
      <c r="E72" s="602" t="s">
        <v>1</v>
      </c>
      <c r="F72" s="597"/>
      <c r="G72" s="599" t="s">
        <v>2</v>
      </c>
      <c r="H72" s="609"/>
      <c r="I72" s="607" t="s">
        <v>3</v>
      </c>
      <c r="J72" s="99"/>
      <c r="K72" s="93"/>
      <c r="M72" s="601"/>
      <c r="N72" s="601"/>
      <c r="O72" s="601"/>
      <c r="P72" s="601"/>
      <c r="R72" s="34"/>
      <c r="S72" s="100"/>
      <c r="T72" s="593"/>
      <c r="U72" s="602" t="s">
        <v>1</v>
      </c>
      <c r="V72" s="597"/>
      <c r="W72" s="599" t="s">
        <v>2</v>
      </c>
      <c r="X72" s="609"/>
      <c r="Y72" s="607" t="s">
        <v>3</v>
      </c>
      <c r="Z72" s="201"/>
      <c r="AA72" s="604">
        <v>9</v>
      </c>
    </row>
    <row r="73" spans="2:27" s="29" customFormat="1" ht="21" customHeight="1" hidden="1">
      <c r="B73" s="604"/>
      <c r="C73" s="101"/>
      <c r="D73" s="594"/>
      <c r="E73" s="603"/>
      <c r="F73" s="598"/>
      <c r="G73" s="600"/>
      <c r="H73" s="610"/>
      <c r="I73" s="608"/>
      <c r="J73" s="595"/>
      <c r="K73" s="93"/>
      <c r="M73" s="102"/>
      <c r="N73" s="102"/>
      <c r="O73" s="127"/>
      <c r="Q73" s="101"/>
      <c r="R73" s="140"/>
      <c r="S73" s="611"/>
      <c r="T73" s="594"/>
      <c r="U73" s="603"/>
      <c r="V73" s="598"/>
      <c r="W73" s="600"/>
      <c r="X73" s="610"/>
      <c r="Y73" s="608"/>
      <c r="Z73" s="201"/>
      <c r="AA73" s="604"/>
    </row>
    <row r="74" spans="2:27" s="29" customFormat="1" ht="7.5" customHeight="1" hidden="1">
      <c r="B74" s="69"/>
      <c r="C74" s="101"/>
      <c r="D74" s="111"/>
      <c r="E74" s="46"/>
      <c r="F74" s="79"/>
      <c r="G74" s="108"/>
      <c r="H74" s="113"/>
      <c r="I74" s="87"/>
      <c r="J74" s="596"/>
      <c r="K74" s="93"/>
      <c r="M74" s="102"/>
      <c r="N74" s="102"/>
      <c r="O74" s="127"/>
      <c r="Q74" s="101"/>
      <c r="R74" s="103"/>
      <c r="S74" s="612"/>
      <c r="T74" s="132"/>
      <c r="U74" s="46"/>
      <c r="V74" s="79"/>
      <c r="W74" s="108"/>
      <c r="X74" s="87"/>
      <c r="Y74" s="87"/>
      <c r="Z74" s="201"/>
      <c r="AA74" s="69"/>
    </row>
    <row r="75" spans="1:27" s="29" customFormat="1" ht="21" customHeight="1" hidden="1">
      <c r="A75" s="133"/>
      <c r="B75" s="69"/>
      <c r="D75" s="34" t="s">
        <v>44</v>
      </c>
      <c r="E75" s="104"/>
      <c r="F75" s="104"/>
      <c r="G75" s="104"/>
      <c r="H75" s="104"/>
      <c r="I75" s="104"/>
      <c r="J75" s="596"/>
      <c r="K75" s="125"/>
      <c r="L75" s="131"/>
      <c r="M75" s="102"/>
      <c r="N75" s="98"/>
      <c r="O75" s="127"/>
      <c r="Q75" s="155"/>
      <c r="R75" s="141"/>
      <c r="S75" s="612"/>
      <c r="T75" s="82" t="s">
        <v>46</v>
      </c>
      <c r="U75" s="46"/>
      <c r="V75" s="86"/>
      <c r="W75" s="48"/>
      <c r="X75" s="66"/>
      <c r="Y75" s="66"/>
      <c r="Z75" s="200"/>
      <c r="AA75" s="69"/>
    </row>
    <row r="76" spans="1:27" s="29" customFormat="1" ht="21" customHeight="1" hidden="1">
      <c r="A76" s="134"/>
      <c r="B76" s="604">
        <v>2</v>
      </c>
      <c r="D76" s="593"/>
      <c r="E76" s="602" t="s">
        <v>1</v>
      </c>
      <c r="F76" s="597"/>
      <c r="G76" s="599" t="s">
        <v>2</v>
      </c>
      <c r="H76" s="609"/>
      <c r="I76" s="607" t="s">
        <v>3</v>
      </c>
      <c r="J76" s="596"/>
      <c r="K76" s="94"/>
      <c r="L76" s="131"/>
      <c r="M76" s="102"/>
      <c r="N76" s="98"/>
      <c r="O76" s="127"/>
      <c r="Q76" s="152"/>
      <c r="R76" s="103"/>
      <c r="S76" s="613"/>
      <c r="T76" s="593"/>
      <c r="U76" s="602" t="s">
        <v>1</v>
      </c>
      <c r="V76" s="597"/>
      <c r="W76" s="599" t="s">
        <v>2</v>
      </c>
      <c r="X76" s="609"/>
      <c r="Y76" s="607" t="s">
        <v>3</v>
      </c>
      <c r="Z76" s="201"/>
      <c r="AA76" s="604">
        <v>10</v>
      </c>
    </row>
    <row r="77" spans="1:27" s="29" customFormat="1" ht="21" customHeight="1" hidden="1">
      <c r="A77" s="134"/>
      <c r="B77" s="604"/>
      <c r="D77" s="594"/>
      <c r="E77" s="603"/>
      <c r="F77" s="598"/>
      <c r="G77" s="600"/>
      <c r="H77" s="610"/>
      <c r="I77" s="608"/>
      <c r="J77" s="122"/>
      <c r="K77" s="123"/>
      <c r="L77" s="128"/>
      <c r="M77" s="147"/>
      <c r="N77" s="124"/>
      <c r="O77" s="128"/>
      <c r="P77" s="124"/>
      <c r="Q77" s="152"/>
      <c r="R77" s="34"/>
      <c r="S77" s="33"/>
      <c r="T77" s="594"/>
      <c r="U77" s="603"/>
      <c r="V77" s="598"/>
      <c r="W77" s="600"/>
      <c r="X77" s="610"/>
      <c r="Y77" s="608"/>
      <c r="Z77" s="201"/>
      <c r="AA77" s="604"/>
    </row>
    <row r="78" spans="1:27" s="29" customFormat="1" ht="7.5" customHeight="1" hidden="1">
      <c r="A78" s="134"/>
      <c r="B78" s="69"/>
      <c r="D78" s="111"/>
      <c r="E78" s="46"/>
      <c r="F78" s="79"/>
      <c r="G78" s="108"/>
      <c r="H78" s="113"/>
      <c r="I78" s="87"/>
      <c r="J78" s="109"/>
      <c r="K78" s="123"/>
      <c r="L78" s="148"/>
      <c r="M78" s="147"/>
      <c r="N78" s="124"/>
      <c r="O78" s="128"/>
      <c r="P78" s="124"/>
      <c r="Q78" s="157"/>
      <c r="R78" s="34"/>
      <c r="S78" s="33"/>
      <c r="T78" s="132"/>
      <c r="U78" s="46"/>
      <c r="V78" s="79"/>
      <c r="W78" s="108"/>
      <c r="X78" s="87"/>
      <c r="Y78" s="87"/>
      <c r="Z78" s="201"/>
      <c r="AA78" s="69"/>
    </row>
    <row r="79" spans="1:27" s="105" customFormat="1" ht="21" customHeight="1" hidden="1">
      <c r="A79" s="135"/>
      <c r="B79" s="69"/>
      <c r="C79" s="29"/>
      <c r="D79" s="34" t="s">
        <v>23</v>
      </c>
      <c r="E79" s="104"/>
      <c r="F79" s="104"/>
      <c r="G79" s="104"/>
      <c r="H79" s="104"/>
      <c r="I79" s="104"/>
      <c r="J79" s="109"/>
      <c r="K79" s="123"/>
      <c r="L79" s="149"/>
      <c r="M79" s="128"/>
      <c r="N79" s="147"/>
      <c r="O79" s="128"/>
      <c r="P79" s="147"/>
      <c r="Q79" s="158"/>
      <c r="R79" s="34"/>
      <c r="S79" s="33"/>
      <c r="T79" s="82" t="s">
        <v>34</v>
      </c>
      <c r="U79" s="46"/>
      <c r="V79" s="86"/>
      <c r="W79" s="48"/>
      <c r="X79" s="66"/>
      <c r="Y79" s="66"/>
      <c r="Z79" s="200"/>
      <c r="AA79" s="69"/>
    </row>
    <row r="80" spans="1:27" s="105" customFormat="1" ht="21" customHeight="1" hidden="1">
      <c r="A80" s="135"/>
      <c r="B80" s="604">
        <v>3</v>
      </c>
      <c r="C80" s="29"/>
      <c r="D80" s="593"/>
      <c r="E80" s="602" t="s">
        <v>1</v>
      </c>
      <c r="F80" s="597"/>
      <c r="G80" s="599" t="s">
        <v>2</v>
      </c>
      <c r="H80" s="609"/>
      <c r="I80" s="607" t="s">
        <v>3</v>
      </c>
      <c r="J80" s="119"/>
      <c r="K80" s="123"/>
      <c r="L80" s="150"/>
      <c r="M80" s="128"/>
      <c r="N80" s="147"/>
      <c r="O80" s="128"/>
      <c r="P80" s="147"/>
      <c r="Q80" s="151"/>
      <c r="R80" s="34"/>
      <c r="S80" s="106"/>
      <c r="T80" s="593"/>
      <c r="U80" s="602" t="s">
        <v>1</v>
      </c>
      <c r="V80" s="597"/>
      <c r="W80" s="599" t="s">
        <v>2</v>
      </c>
      <c r="X80" s="609"/>
      <c r="Y80" s="607" t="s">
        <v>3</v>
      </c>
      <c r="Z80" s="201"/>
      <c r="AA80" s="604">
        <v>11</v>
      </c>
    </row>
    <row r="81" spans="1:27" s="105" customFormat="1" ht="21" customHeight="1" hidden="1">
      <c r="A81" s="135"/>
      <c r="B81" s="604"/>
      <c r="D81" s="594"/>
      <c r="E81" s="603"/>
      <c r="F81" s="598"/>
      <c r="G81" s="600"/>
      <c r="H81" s="610"/>
      <c r="I81" s="608"/>
      <c r="J81" s="596"/>
      <c r="K81" s="94"/>
      <c r="L81" s="151"/>
      <c r="M81" s="110"/>
      <c r="O81" s="129"/>
      <c r="Q81" s="151"/>
      <c r="R81" s="103"/>
      <c r="S81" s="611"/>
      <c r="T81" s="594"/>
      <c r="U81" s="603"/>
      <c r="V81" s="598"/>
      <c r="W81" s="600"/>
      <c r="X81" s="610"/>
      <c r="Y81" s="608"/>
      <c r="Z81" s="201"/>
      <c r="AA81" s="604"/>
    </row>
    <row r="82" spans="1:27" s="105" customFormat="1" ht="7.5" customHeight="1" hidden="1">
      <c r="A82" s="136"/>
      <c r="B82" s="69"/>
      <c r="D82" s="111"/>
      <c r="E82" s="46"/>
      <c r="F82" s="79"/>
      <c r="G82" s="108"/>
      <c r="H82" s="113"/>
      <c r="I82" s="87"/>
      <c r="J82" s="596"/>
      <c r="K82" s="94"/>
      <c r="L82" s="151"/>
      <c r="M82" s="110"/>
      <c r="O82" s="129"/>
      <c r="Q82" s="151"/>
      <c r="R82" s="103"/>
      <c r="S82" s="612"/>
      <c r="T82" s="132"/>
      <c r="U82" s="46"/>
      <c r="V82" s="79"/>
      <c r="W82" s="108"/>
      <c r="X82" s="87"/>
      <c r="Y82" s="87"/>
      <c r="Z82" s="201"/>
      <c r="AA82" s="69"/>
    </row>
    <row r="83" spans="2:27" s="105" customFormat="1" ht="21" customHeight="1" hidden="1">
      <c r="B83" s="69"/>
      <c r="D83" s="34" t="s">
        <v>15</v>
      </c>
      <c r="H83" s="107"/>
      <c r="I83" s="107"/>
      <c r="J83" s="596"/>
      <c r="K83" s="126"/>
      <c r="L83" s="151"/>
      <c r="M83" s="110"/>
      <c r="O83" s="129"/>
      <c r="Q83" s="159"/>
      <c r="R83" s="130"/>
      <c r="S83" s="612"/>
      <c r="T83" s="82" t="s">
        <v>47</v>
      </c>
      <c r="U83" s="46"/>
      <c r="V83" s="86"/>
      <c r="W83" s="48"/>
      <c r="X83" s="66"/>
      <c r="Y83" s="66"/>
      <c r="Z83" s="200"/>
      <c r="AA83" s="69"/>
    </row>
    <row r="84" spans="2:27" ht="21" customHeight="1" hidden="1">
      <c r="B84" s="604">
        <v>4</v>
      </c>
      <c r="D84" s="593"/>
      <c r="E84" s="602" t="s">
        <v>1</v>
      </c>
      <c r="F84" s="597"/>
      <c r="G84" s="599" t="s">
        <v>2</v>
      </c>
      <c r="H84" s="609"/>
      <c r="I84" s="607" t="s">
        <v>3</v>
      </c>
      <c r="J84" s="614"/>
      <c r="K84" s="93"/>
      <c r="L84" s="144"/>
      <c r="O84" s="26"/>
      <c r="Q84" s="26"/>
      <c r="R84" s="103"/>
      <c r="S84" s="613"/>
      <c r="T84" s="593"/>
      <c r="U84" s="602" t="s">
        <v>1</v>
      </c>
      <c r="V84" s="597"/>
      <c r="W84" s="599" t="s">
        <v>2</v>
      </c>
      <c r="X84" s="609"/>
      <c r="Y84" s="607" t="s">
        <v>3</v>
      </c>
      <c r="Z84" s="201"/>
      <c r="AA84" s="604">
        <v>12</v>
      </c>
    </row>
    <row r="85" spans="2:27" ht="21" customHeight="1" hidden="1">
      <c r="B85" s="604"/>
      <c r="D85" s="594"/>
      <c r="E85" s="603"/>
      <c r="F85" s="598"/>
      <c r="G85" s="600"/>
      <c r="H85" s="610"/>
      <c r="I85" s="608"/>
      <c r="J85" s="29"/>
      <c r="K85" s="93"/>
      <c r="L85" s="144"/>
      <c r="M85" s="26"/>
      <c r="N85" s="24"/>
      <c r="O85" s="26"/>
      <c r="P85" s="144"/>
      <c r="Q85" s="26"/>
      <c r="T85" s="594"/>
      <c r="U85" s="603"/>
      <c r="V85" s="598"/>
      <c r="W85" s="600"/>
      <c r="X85" s="610"/>
      <c r="Y85" s="608"/>
      <c r="Z85" s="201"/>
      <c r="AA85" s="604"/>
    </row>
    <row r="86" spans="2:27" ht="7.5" customHeight="1" hidden="1">
      <c r="B86" s="29"/>
      <c r="L86" s="144"/>
      <c r="M86" s="161"/>
      <c r="N86" s="25"/>
      <c r="O86" s="161"/>
      <c r="P86" s="162"/>
      <c r="Q86" s="26"/>
      <c r="AA86" s="33"/>
    </row>
    <row r="87" spans="1:27" ht="21" customHeight="1" hidden="1">
      <c r="A87" s="29"/>
      <c r="B87" s="29"/>
      <c r="C87" s="29"/>
      <c r="D87" s="34" t="s">
        <v>22</v>
      </c>
      <c r="E87" s="29"/>
      <c r="F87" s="98"/>
      <c r="G87" s="98"/>
      <c r="H87" s="58"/>
      <c r="I87" s="58"/>
      <c r="K87" s="29"/>
      <c r="L87" s="152"/>
      <c r="Q87" s="131"/>
      <c r="T87" s="82" t="s">
        <v>48</v>
      </c>
      <c r="U87" s="46"/>
      <c r="V87" s="86"/>
      <c r="W87" s="48"/>
      <c r="X87" s="66"/>
      <c r="Y87" s="66"/>
      <c r="Z87" s="200"/>
      <c r="AA87" s="33"/>
    </row>
    <row r="88" spans="1:27" ht="21" customHeight="1" hidden="1">
      <c r="A88" s="29"/>
      <c r="B88" s="604">
        <v>5</v>
      </c>
      <c r="C88" s="29"/>
      <c r="D88" s="593"/>
      <c r="E88" s="602" t="s">
        <v>1</v>
      </c>
      <c r="F88" s="597"/>
      <c r="G88" s="599" t="s">
        <v>2</v>
      </c>
      <c r="H88" s="609"/>
      <c r="I88" s="607" t="s">
        <v>3</v>
      </c>
      <c r="J88" s="99"/>
      <c r="K88" s="93"/>
      <c r="L88" s="152"/>
      <c r="Q88" s="131"/>
      <c r="S88" s="100"/>
      <c r="T88" s="593"/>
      <c r="U88" s="602" t="s">
        <v>1</v>
      </c>
      <c r="V88" s="597"/>
      <c r="W88" s="599" t="s">
        <v>2</v>
      </c>
      <c r="X88" s="609"/>
      <c r="Y88" s="607" t="s">
        <v>3</v>
      </c>
      <c r="Z88" s="201"/>
      <c r="AA88" s="604">
        <v>13</v>
      </c>
    </row>
    <row r="89" spans="1:27" ht="21" customHeight="1" hidden="1">
      <c r="A89" s="29"/>
      <c r="B89" s="604"/>
      <c r="C89" s="101"/>
      <c r="D89" s="594"/>
      <c r="E89" s="603"/>
      <c r="F89" s="598"/>
      <c r="G89" s="600"/>
      <c r="H89" s="610"/>
      <c r="I89" s="608"/>
      <c r="J89" s="595"/>
      <c r="K89" s="93"/>
      <c r="L89" s="152"/>
      <c r="Q89" s="131"/>
      <c r="R89" s="140"/>
      <c r="S89" s="611"/>
      <c r="T89" s="594"/>
      <c r="U89" s="603"/>
      <c r="V89" s="598"/>
      <c r="W89" s="600"/>
      <c r="X89" s="610"/>
      <c r="Y89" s="608"/>
      <c r="Z89" s="201"/>
      <c r="AA89" s="604"/>
    </row>
    <row r="90" spans="1:27" ht="7.5" customHeight="1" hidden="1">
      <c r="A90" s="29"/>
      <c r="B90" s="69"/>
      <c r="C90" s="101"/>
      <c r="D90" s="111"/>
      <c r="E90" s="46"/>
      <c r="F90" s="79"/>
      <c r="G90" s="108"/>
      <c r="H90" s="113"/>
      <c r="I90" s="87"/>
      <c r="J90" s="596"/>
      <c r="K90" s="93"/>
      <c r="L90" s="152"/>
      <c r="Q90" s="131"/>
      <c r="R90" s="103"/>
      <c r="S90" s="612"/>
      <c r="T90" s="132"/>
      <c r="U90" s="46"/>
      <c r="V90" s="79"/>
      <c r="W90" s="108"/>
      <c r="X90" s="87"/>
      <c r="Y90" s="87"/>
      <c r="Z90" s="201"/>
      <c r="AA90" s="69"/>
    </row>
    <row r="91" spans="1:27" ht="21" customHeight="1" hidden="1">
      <c r="A91" s="133"/>
      <c r="B91" s="69"/>
      <c r="C91" s="29"/>
      <c r="D91" s="34" t="s">
        <v>45</v>
      </c>
      <c r="E91" s="104"/>
      <c r="F91" s="104"/>
      <c r="G91" s="104"/>
      <c r="H91" s="104"/>
      <c r="I91" s="104"/>
      <c r="J91" s="596"/>
      <c r="K91" s="125"/>
      <c r="L91" s="153"/>
      <c r="Q91" s="159"/>
      <c r="R91" s="141"/>
      <c r="S91" s="612"/>
      <c r="T91" s="82" t="s">
        <v>49</v>
      </c>
      <c r="U91" s="46"/>
      <c r="V91" s="86"/>
      <c r="W91" s="48"/>
      <c r="X91" s="66"/>
      <c r="Y91" s="66"/>
      <c r="Z91" s="200"/>
      <c r="AA91" s="69"/>
    </row>
    <row r="92" spans="1:27" ht="21" customHeight="1" hidden="1">
      <c r="A92" s="134"/>
      <c r="B92" s="604">
        <v>6</v>
      </c>
      <c r="C92" s="29"/>
      <c r="D92" s="593"/>
      <c r="E92" s="602" t="s">
        <v>1</v>
      </c>
      <c r="F92" s="597"/>
      <c r="G92" s="599" t="s">
        <v>2</v>
      </c>
      <c r="H92" s="609"/>
      <c r="I92" s="607" t="s">
        <v>3</v>
      </c>
      <c r="J92" s="596"/>
      <c r="K92" s="94"/>
      <c r="L92" s="153"/>
      <c r="Q92" s="153"/>
      <c r="R92" s="103"/>
      <c r="S92" s="613"/>
      <c r="T92" s="593"/>
      <c r="U92" s="602" t="s">
        <v>1</v>
      </c>
      <c r="V92" s="597"/>
      <c r="W92" s="599" t="s">
        <v>2</v>
      </c>
      <c r="X92" s="609"/>
      <c r="Y92" s="607" t="s">
        <v>3</v>
      </c>
      <c r="Z92" s="201"/>
      <c r="AA92" s="604">
        <v>14</v>
      </c>
    </row>
    <row r="93" spans="1:27" ht="21" customHeight="1" hidden="1">
      <c r="A93" s="134"/>
      <c r="B93" s="604"/>
      <c r="C93" s="29"/>
      <c r="D93" s="594"/>
      <c r="E93" s="603"/>
      <c r="F93" s="598"/>
      <c r="G93" s="600"/>
      <c r="H93" s="610"/>
      <c r="I93" s="608"/>
      <c r="J93" s="122"/>
      <c r="K93" s="123"/>
      <c r="L93" s="150"/>
      <c r="Q93" s="153"/>
      <c r="S93" s="33"/>
      <c r="T93" s="594"/>
      <c r="U93" s="603"/>
      <c r="V93" s="598"/>
      <c r="W93" s="600"/>
      <c r="X93" s="610"/>
      <c r="Y93" s="608"/>
      <c r="Z93" s="201"/>
      <c r="AA93" s="604"/>
    </row>
    <row r="94" spans="1:27" ht="7.5" customHeight="1" hidden="1">
      <c r="A94" s="134"/>
      <c r="B94" s="69"/>
      <c r="C94" s="29"/>
      <c r="D94" s="111"/>
      <c r="E94" s="46"/>
      <c r="F94" s="79"/>
      <c r="G94" s="108"/>
      <c r="H94" s="113"/>
      <c r="I94" s="87"/>
      <c r="J94" s="109"/>
      <c r="K94" s="123"/>
      <c r="L94" s="149"/>
      <c r="Q94" s="158"/>
      <c r="S94" s="33"/>
      <c r="T94" s="132"/>
      <c r="U94" s="46"/>
      <c r="V94" s="79"/>
      <c r="W94" s="108"/>
      <c r="X94" s="87"/>
      <c r="Y94" s="87"/>
      <c r="Z94" s="201"/>
      <c r="AA94" s="69"/>
    </row>
    <row r="95" spans="1:27" ht="21" customHeight="1" hidden="1">
      <c r="A95" s="135"/>
      <c r="B95" s="69"/>
      <c r="C95" s="29"/>
      <c r="D95" s="34" t="s">
        <v>24</v>
      </c>
      <c r="E95" s="104"/>
      <c r="F95" s="104"/>
      <c r="G95" s="104"/>
      <c r="H95" s="104"/>
      <c r="I95" s="104"/>
      <c r="J95" s="109"/>
      <c r="K95" s="123"/>
      <c r="L95" s="154"/>
      <c r="Q95" s="160"/>
      <c r="S95" s="33"/>
      <c r="T95" s="82" t="s">
        <v>35</v>
      </c>
      <c r="U95" s="46"/>
      <c r="V95" s="86"/>
      <c r="W95" s="48"/>
      <c r="X95" s="66"/>
      <c r="Y95" s="66"/>
      <c r="Z95" s="200"/>
      <c r="AA95" s="69"/>
    </row>
    <row r="96" spans="1:27" ht="21" customHeight="1" hidden="1">
      <c r="A96" s="135"/>
      <c r="B96" s="604">
        <v>7</v>
      </c>
      <c r="C96" s="29"/>
      <c r="D96" s="593"/>
      <c r="E96" s="602" t="s">
        <v>1</v>
      </c>
      <c r="F96" s="597"/>
      <c r="G96" s="599" t="s">
        <v>2</v>
      </c>
      <c r="H96" s="609"/>
      <c r="I96" s="607" t="s">
        <v>3</v>
      </c>
      <c r="J96" s="119"/>
      <c r="K96" s="123"/>
      <c r="L96" s="128"/>
      <c r="Q96" s="156"/>
      <c r="S96" s="106"/>
      <c r="T96" s="593"/>
      <c r="U96" s="602" t="s">
        <v>1</v>
      </c>
      <c r="V96" s="597"/>
      <c r="W96" s="599" t="s">
        <v>2</v>
      </c>
      <c r="X96" s="609"/>
      <c r="Y96" s="607" t="s">
        <v>3</v>
      </c>
      <c r="Z96" s="201"/>
      <c r="AA96" s="604">
        <v>15</v>
      </c>
    </row>
    <row r="97" spans="1:27" ht="21" customHeight="1" hidden="1">
      <c r="A97" s="135"/>
      <c r="B97" s="604"/>
      <c r="C97" s="105"/>
      <c r="D97" s="594"/>
      <c r="E97" s="603"/>
      <c r="F97" s="598"/>
      <c r="G97" s="600"/>
      <c r="H97" s="610"/>
      <c r="I97" s="608"/>
      <c r="J97" s="596"/>
      <c r="K97" s="94"/>
      <c r="L97" s="129"/>
      <c r="Q97" s="156"/>
      <c r="R97" s="103"/>
      <c r="S97" s="611"/>
      <c r="T97" s="594"/>
      <c r="U97" s="603"/>
      <c r="V97" s="598"/>
      <c r="W97" s="600"/>
      <c r="X97" s="610"/>
      <c r="Y97" s="608"/>
      <c r="Z97" s="201"/>
      <c r="AA97" s="604"/>
    </row>
    <row r="98" spans="1:27" ht="7.5" customHeight="1" hidden="1">
      <c r="A98" s="136"/>
      <c r="B98" s="69"/>
      <c r="C98" s="105"/>
      <c r="D98" s="111"/>
      <c r="E98" s="46"/>
      <c r="F98" s="79"/>
      <c r="G98" s="108"/>
      <c r="H98" s="113"/>
      <c r="I98" s="87"/>
      <c r="J98" s="596"/>
      <c r="K98" s="94"/>
      <c r="L98" s="129"/>
      <c r="Q98" s="156"/>
      <c r="R98" s="103"/>
      <c r="S98" s="612"/>
      <c r="T98" s="132"/>
      <c r="U98" s="46"/>
      <c r="V98" s="79"/>
      <c r="W98" s="108"/>
      <c r="X98" s="87"/>
      <c r="Y98" s="87"/>
      <c r="Z98" s="201"/>
      <c r="AA98" s="69"/>
    </row>
    <row r="99" spans="1:27" ht="21" customHeight="1" hidden="1">
      <c r="A99" s="105"/>
      <c r="B99" s="69"/>
      <c r="C99" s="105"/>
      <c r="D99" s="34" t="s">
        <v>16</v>
      </c>
      <c r="E99" s="105"/>
      <c r="F99" s="105"/>
      <c r="G99" s="105"/>
      <c r="H99" s="107"/>
      <c r="I99" s="107"/>
      <c r="J99" s="596"/>
      <c r="K99" s="126"/>
      <c r="L99" s="129"/>
      <c r="Q99" s="155"/>
      <c r="R99" s="130"/>
      <c r="S99" s="612"/>
      <c r="T99" s="82" t="s">
        <v>50</v>
      </c>
      <c r="U99" s="46"/>
      <c r="V99" s="86"/>
      <c r="W99" s="48"/>
      <c r="X99" s="66"/>
      <c r="Y99" s="66"/>
      <c r="Z99" s="200"/>
      <c r="AA99" s="69"/>
    </row>
    <row r="100" spans="2:27" ht="21" customHeight="1" hidden="1">
      <c r="B100" s="604">
        <v>8</v>
      </c>
      <c r="D100" s="593"/>
      <c r="E100" s="602" t="s">
        <v>1</v>
      </c>
      <c r="F100" s="597"/>
      <c r="G100" s="599" t="s">
        <v>2</v>
      </c>
      <c r="H100" s="609"/>
      <c r="I100" s="607" t="s">
        <v>3</v>
      </c>
      <c r="J100" s="614"/>
      <c r="K100" s="93"/>
      <c r="R100" s="103"/>
      <c r="S100" s="613"/>
      <c r="T100" s="593"/>
      <c r="U100" s="602" t="s">
        <v>1</v>
      </c>
      <c r="V100" s="597"/>
      <c r="W100" s="599" t="s">
        <v>2</v>
      </c>
      <c r="X100" s="609"/>
      <c r="Y100" s="607" t="s">
        <v>3</v>
      </c>
      <c r="Z100" s="201"/>
      <c r="AA100" s="604">
        <v>16</v>
      </c>
    </row>
    <row r="101" spans="2:27" ht="21" customHeight="1" hidden="1">
      <c r="B101" s="604"/>
      <c r="D101" s="594"/>
      <c r="E101" s="603"/>
      <c r="F101" s="598"/>
      <c r="G101" s="600"/>
      <c r="H101" s="610"/>
      <c r="I101" s="608"/>
      <c r="J101" s="29"/>
      <c r="K101" s="93"/>
      <c r="T101" s="594"/>
      <c r="U101" s="603"/>
      <c r="V101" s="598"/>
      <c r="W101" s="600"/>
      <c r="X101" s="610"/>
      <c r="Y101" s="608"/>
      <c r="Z101" s="201"/>
      <c r="AA101" s="604"/>
    </row>
    <row r="102" ht="9" customHeight="1" hidden="1"/>
    <row r="103" ht="23.25" hidden="1"/>
    <row r="104" ht="23.25" hidden="1"/>
    <row r="105" ht="23.25" hidden="1"/>
    <row r="106" ht="23.25" hidden="1"/>
    <row r="107" ht="23.25" hidden="1"/>
    <row r="108" ht="23.25" hidden="1"/>
    <row r="109" ht="23.25" hidden="1"/>
    <row r="110" ht="23.25" hidden="1"/>
    <row r="111" ht="23.25" hidden="1"/>
    <row r="112" ht="23.25" hidden="1"/>
    <row r="113" ht="23.25" hidden="1"/>
    <row r="114" ht="23.25" hidden="1"/>
    <row r="115" ht="23.25" hidden="1"/>
    <row r="116" ht="23.25" hidden="1"/>
    <row r="117" ht="23.25" hidden="1"/>
    <row r="118" ht="23.25" hidden="1"/>
    <row r="119" ht="23.25" hidden="1"/>
    <row r="120" ht="23.25" hidden="1"/>
    <row r="121" ht="23.25" hidden="1"/>
    <row r="122" ht="23.25" hidden="1"/>
    <row r="123" ht="23.25" hidden="1"/>
    <row r="124" ht="23.25" hidden="1"/>
    <row r="125" ht="23.25" hidden="1"/>
    <row r="126" ht="23.25" hidden="1"/>
    <row r="127" ht="23.25" hidden="1"/>
    <row r="128" ht="23.25" hidden="1"/>
    <row r="129" ht="23.25" hidden="1"/>
    <row r="130" ht="23.25" hidden="1"/>
    <row r="131" ht="23.25" hidden="1"/>
    <row r="132" ht="23.25" hidden="1"/>
    <row r="133" ht="23.25" hidden="1"/>
    <row r="134" ht="23.25" hidden="1"/>
    <row r="135" ht="23.25" hidden="1"/>
    <row r="136" ht="23.25" hidden="1"/>
    <row r="137" ht="23.25" hidden="1"/>
    <row r="138" ht="23.25" hidden="1"/>
    <row r="139" ht="23.25" hidden="1"/>
    <row r="140" ht="23.25" hidden="1"/>
    <row r="141" ht="23.25" hidden="1"/>
    <row r="142" ht="23.25" hidden="1"/>
    <row r="143" ht="23.25" hidden="1"/>
    <row r="144" ht="23.25" hidden="1"/>
    <row r="145" ht="23.25" hidden="1"/>
    <row r="146" ht="23.25" hidden="1"/>
    <row r="147" ht="23.25" hidden="1"/>
    <row r="148" ht="23.25" hidden="1"/>
    <row r="149" ht="23.25" hidden="1"/>
    <row r="150" ht="23.25" hidden="1"/>
    <row r="151" ht="23.25" hidden="1"/>
    <row r="152" ht="23.25" hidden="1"/>
    <row r="153" ht="23.25" hidden="1"/>
    <row r="154" ht="23.25" hidden="1"/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</sheetData>
  <sheetProtection/>
  <mergeCells count="430">
    <mergeCell ref="V37:V38"/>
    <mergeCell ref="V67:V68"/>
    <mergeCell ref="J34:J35"/>
    <mergeCell ref="V35:V36"/>
    <mergeCell ref="V57:V58"/>
    <mergeCell ref="E64:E65"/>
    <mergeCell ref="F64:F65"/>
    <mergeCell ref="G33:G34"/>
    <mergeCell ref="H33:H34"/>
    <mergeCell ref="E35:E36"/>
    <mergeCell ref="X64:X65"/>
    <mergeCell ref="Y64:Y65"/>
    <mergeCell ref="U23:U24"/>
    <mergeCell ref="W23:W24"/>
    <mergeCell ref="Y23:Y24"/>
    <mergeCell ref="U64:U65"/>
    <mergeCell ref="V64:V65"/>
    <mergeCell ref="W64:W65"/>
    <mergeCell ref="Y57:Y58"/>
    <mergeCell ref="Y33:Y34"/>
    <mergeCell ref="AA88:AA89"/>
    <mergeCell ref="Y92:Y93"/>
    <mergeCell ref="Y100:Y101"/>
    <mergeCell ref="S97:S100"/>
    <mergeCell ref="T100:T101"/>
    <mergeCell ref="U100:U101"/>
    <mergeCell ref="V100:V101"/>
    <mergeCell ref="T96:T97"/>
    <mergeCell ref="U96:U97"/>
    <mergeCell ref="AA100:AA101"/>
    <mergeCell ref="W96:W97"/>
    <mergeCell ref="X96:X97"/>
    <mergeCell ref="Y96:Y97"/>
    <mergeCell ref="AA96:AA97"/>
    <mergeCell ref="W100:W101"/>
    <mergeCell ref="X100:X101"/>
    <mergeCell ref="S89:S92"/>
    <mergeCell ref="T92:T93"/>
    <mergeCell ref="U92:U93"/>
    <mergeCell ref="V92:V93"/>
    <mergeCell ref="W92:W93"/>
    <mergeCell ref="X92:X93"/>
    <mergeCell ref="F100:F101"/>
    <mergeCell ref="G100:G101"/>
    <mergeCell ref="AA92:AA93"/>
    <mergeCell ref="T88:T89"/>
    <mergeCell ref="U88:U89"/>
    <mergeCell ref="V88:V89"/>
    <mergeCell ref="W88:W89"/>
    <mergeCell ref="X88:X89"/>
    <mergeCell ref="V96:V97"/>
    <mergeCell ref="Y88:Y89"/>
    <mergeCell ref="I100:I101"/>
    <mergeCell ref="B96:B97"/>
    <mergeCell ref="D96:D97"/>
    <mergeCell ref="E96:E97"/>
    <mergeCell ref="F96:F97"/>
    <mergeCell ref="G96:G97"/>
    <mergeCell ref="H96:H97"/>
    <mergeCell ref="I96:I97"/>
    <mergeCell ref="D100:D101"/>
    <mergeCell ref="E100:E101"/>
    <mergeCell ref="J97:J100"/>
    <mergeCell ref="B100:B101"/>
    <mergeCell ref="I88:I89"/>
    <mergeCell ref="J89:J92"/>
    <mergeCell ref="B92:B93"/>
    <mergeCell ref="D92:D93"/>
    <mergeCell ref="E92:E93"/>
    <mergeCell ref="F92:F93"/>
    <mergeCell ref="G92:G93"/>
    <mergeCell ref="H100:H101"/>
    <mergeCell ref="I92:I93"/>
    <mergeCell ref="B88:B89"/>
    <mergeCell ref="D88:D89"/>
    <mergeCell ref="E88:E89"/>
    <mergeCell ref="F88:F89"/>
    <mergeCell ref="G88:G89"/>
    <mergeCell ref="H88:H89"/>
    <mergeCell ref="H92:H93"/>
    <mergeCell ref="F27:F28"/>
    <mergeCell ref="G27:G28"/>
    <mergeCell ref="B23:B24"/>
    <mergeCell ref="W27:W28"/>
    <mergeCell ref="X27:X28"/>
    <mergeCell ref="Q28:Q29"/>
    <mergeCell ref="F29:F30"/>
    <mergeCell ref="L28:L29"/>
    <mergeCell ref="I23:I24"/>
    <mergeCell ref="E29:E30"/>
    <mergeCell ref="B27:B28"/>
    <mergeCell ref="E27:E28"/>
    <mergeCell ref="D5:D6"/>
    <mergeCell ref="B13:B14"/>
    <mergeCell ref="E13:E14"/>
    <mergeCell ref="E19:E20"/>
    <mergeCell ref="E11:E12"/>
    <mergeCell ref="E5:E6"/>
    <mergeCell ref="D11:D12"/>
    <mergeCell ref="D13:D14"/>
    <mergeCell ref="F5:F6"/>
    <mergeCell ref="H5:H6"/>
    <mergeCell ref="F11:F12"/>
    <mergeCell ref="B5:B6"/>
    <mergeCell ref="B9:B10"/>
    <mergeCell ref="B11:B12"/>
    <mergeCell ref="B7:B8"/>
    <mergeCell ref="H7:H8"/>
    <mergeCell ref="D7:D8"/>
    <mergeCell ref="D9:D10"/>
    <mergeCell ref="B84:B85"/>
    <mergeCell ref="B19:B20"/>
    <mergeCell ref="B31:B32"/>
    <mergeCell ref="B35:B36"/>
    <mergeCell ref="B57:B58"/>
    <mergeCell ref="D1:X1"/>
    <mergeCell ref="U5:U6"/>
    <mergeCell ref="U9:U10"/>
    <mergeCell ref="U11:U12"/>
    <mergeCell ref="E9:E10"/>
    <mergeCell ref="B29:B30"/>
    <mergeCell ref="B64:B65"/>
    <mergeCell ref="D64:D65"/>
    <mergeCell ref="F13:F14"/>
    <mergeCell ref="F19:F20"/>
    <mergeCell ref="F21:F22"/>
    <mergeCell ref="F35:F36"/>
    <mergeCell ref="B21:B22"/>
    <mergeCell ref="E21:E22"/>
    <mergeCell ref="D35:D36"/>
    <mergeCell ref="D84:D85"/>
    <mergeCell ref="D57:D58"/>
    <mergeCell ref="D25:D26"/>
    <mergeCell ref="D67:D68"/>
    <mergeCell ref="D27:D28"/>
    <mergeCell ref="D29:D30"/>
    <mergeCell ref="D31:D32"/>
    <mergeCell ref="D80:D81"/>
    <mergeCell ref="E42:E43"/>
    <mergeCell ref="E44:E45"/>
    <mergeCell ref="E57:E58"/>
    <mergeCell ref="F57:F58"/>
    <mergeCell ref="T5:T6"/>
    <mergeCell ref="I9:I10"/>
    <mergeCell ref="I11:I12"/>
    <mergeCell ref="H25:H26"/>
    <mergeCell ref="H27:H28"/>
    <mergeCell ref="I25:I26"/>
    <mergeCell ref="T23:T24"/>
    <mergeCell ref="T25:T26"/>
    <mergeCell ref="T27:T28"/>
    <mergeCell ref="G29:G30"/>
    <mergeCell ref="G5:G6"/>
    <mergeCell ref="G13:G14"/>
    <mergeCell ref="G9:G10"/>
    <mergeCell ref="I21:I22"/>
    <mergeCell ref="H19:H20"/>
    <mergeCell ref="H35:H36"/>
    <mergeCell ref="G11:G12"/>
    <mergeCell ref="I29:I30"/>
    <mergeCell ref="H29:H30"/>
    <mergeCell ref="I15:I16"/>
    <mergeCell ref="I19:I20"/>
    <mergeCell ref="I27:I28"/>
    <mergeCell ref="I31:I32"/>
    <mergeCell ref="G67:G68"/>
    <mergeCell ref="T31:T32"/>
    <mergeCell ref="T35:T36"/>
    <mergeCell ref="I33:I34"/>
    <mergeCell ref="G64:G65"/>
    <mergeCell ref="H64:H65"/>
    <mergeCell ref="H67:H68"/>
    <mergeCell ref="I35:I36"/>
    <mergeCell ref="H31:H32"/>
    <mergeCell ref="U13:U14"/>
    <mergeCell ref="U15:U16"/>
    <mergeCell ref="U19:U20"/>
    <mergeCell ref="U31:U32"/>
    <mergeCell ref="U35:U36"/>
    <mergeCell ref="U29:U30"/>
    <mergeCell ref="U27:U28"/>
    <mergeCell ref="U21:U22"/>
    <mergeCell ref="V9:V10"/>
    <mergeCell ref="V11:V12"/>
    <mergeCell ref="V13:V14"/>
    <mergeCell ref="V27:V28"/>
    <mergeCell ref="V29:V30"/>
    <mergeCell ref="V31:V32"/>
    <mergeCell ref="V23:V24"/>
    <mergeCell ref="V25:V26"/>
    <mergeCell ref="V21:V22"/>
    <mergeCell ref="X67:X68"/>
    <mergeCell ref="W57:W58"/>
    <mergeCell ref="X76:X77"/>
    <mergeCell ref="X57:X58"/>
    <mergeCell ref="W67:W68"/>
    <mergeCell ref="W21:W22"/>
    <mergeCell ref="X21:X22"/>
    <mergeCell ref="X23:X24"/>
    <mergeCell ref="W25:W26"/>
    <mergeCell ref="X25:X26"/>
    <mergeCell ref="X9:X10"/>
    <mergeCell ref="X11:X12"/>
    <mergeCell ref="X13:X14"/>
    <mergeCell ref="W35:W36"/>
    <mergeCell ref="X15:X16"/>
    <mergeCell ref="X19:X20"/>
    <mergeCell ref="X31:X32"/>
    <mergeCell ref="W31:W32"/>
    <mergeCell ref="Y19:Y20"/>
    <mergeCell ref="AA80:AA81"/>
    <mergeCell ref="Y31:Y32"/>
    <mergeCell ref="AA21:AA22"/>
    <mergeCell ref="AA23:AA24"/>
    <mergeCell ref="AA25:AA26"/>
    <mergeCell ref="AA27:AA28"/>
    <mergeCell ref="Y29:Y30"/>
    <mergeCell ref="AA29:AA30"/>
    <mergeCell ref="AA5:AA6"/>
    <mergeCell ref="J30:J31"/>
    <mergeCell ref="S30:S31"/>
    <mergeCell ref="K32:K33"/>
    <mergeCell ref="R32:R33"/>
    <mergeCell ref="AA57:AA58"/>
    <mergeCell ref="Y25:Y26"/>
    <mergeCell ref="J26:J27"/>
    <mergeCell ref="X7:X8"/>
    <mergeCell ref="K8:K9"/>
    <mergeCell ref="H57:H58"/>
    <mergeCell ref="I57:I58"/>
    <mergeCell ref="AA72:AA73"/>
    <mergeCell ref="X84:X85"/>
    <mergeCell ref="Y67:Y68"/>
    <mergeCell ref="AA67:AA68"/>
    <mergeCell ref="X72:X73"/>
    <mergeCell ref="AA64:AA65"/>
    <mergeCell ref="Y84:Y85"/>
    <mergeCell ref="Y72:Y73"/>
    <mergeCell ref="T64:T65"/>
    <mergeCell ref="T72:T73"/>
    <mergeCell ref="M71:P72"/>
    <mergeCell ref="H76:H77"/>
    <mergeCell ref="U57:U58"/>
    <mergeCell ref="T57:T58"/>
    <mergeCell ref="H72:H73"/>
    <mergeCell ref="I64:I65"/>
    <mergeCell ref="T67:T68"/>
    <mergeCell ref="U67:U68"/>
    <mergeCell ref="B67:B68"/>
    <mergeCell ref="F67:F68"/>
    <mergeCell ref="I76:I77"/>
    <mergeCell ref="I72:I73"/>
    <mergeCell ref="B72:B73"/>
    <mergeCell ref="D72:D73"/>
    <mergeCell ref="E67:E68"/>
    <mergeCell ref="I67:I68"/>
    <mergeCell ref="B76:B77"/>
    <mergeCell ref="D76:D77"/>
    <mergeCell ref="AA84:AA85"/>
    <mergeCell ref="W84:W85"/>
    <mergeCell ref="T80:T81"/>
    <mergeCell ref="H84:H85"/>
    <mergeCell ref="AA76:AA77"/>
    <mergeCell ref="Y80:Y81"/>
    <mergeCell ref="W80:W81"/>
    <mergeCell ref="U80:U81"/>
    <mergeCell ref="H80:H81"/>
    <mergeCell ref="S73:S76"/>
    <mergeCell ref="W76:W77"/>
    <mergeCell ref="G72:G73"/>
    <mergeCell ref="E72:E73"/>
    <mergeCell ref="F72:F73"/>
    <mergeCell ref="E76:E77"/>
    <mergeCell ref="S81:S84"/>
    <mergeCell ref="I84:I85"/>
    <mergeCell ref="J81:J84"/>
    <mergeCell ref="E84:E85"/>
    <mergeCell ref="Y76:Y77"/>
    <mergeCell ref="U84:U85"/>
    <mergeCell ref="W72:W73"/>
    <mergeCell ref="U72:U73"/>
    <mergeCell ref="U76:U77"/>
    <mergeCell ref="X80:X81"/>
    <mergeCell ref="V72:V73"/>
    <mergeCell ref="G76:G77"/>
    <mergeCell ref="G84:G85"/>
    <mergeCell ref="V80:V81"/>
    <mergeCell ref="V84:V85"/>
    <mergeCell ref="V76:V77"/>
    <mergeCell ref="B80:B81"/>
    <mergeCell ref="M20:M21"/>
    <mergeCell ref="P20:P21"/>
    <mergeCell ref="S22:S23"/>
    <mergeCell ref="K24:K25"/>
    <mergeCell ref="R24:R25"/>
    <mergeCell ref="S26:S27"/>
    <mergeCell ref="E80:E81"/>
    <mergeCell ref="F80:F81"/>
    <mergeCell ref="F23:F24"/>
    <mergeCell ref="E7:E8"/>
    <mergeCell ref="F7:F8"/>
    <mergeCell ref="G7:G8"/>
    <mergeCell ref="E17:E18"/>
    <mergeCell ref="G57:G58"/>
    <mergeCell ref="G31:G32"/>
    <mergeCell ref="G35:G36"/>
    <mergeCell ref="T84:T85"/>
    <mergeCell ref="J73:J76"/>
    <mergeCell ref="F76:F77"/>
    <mergeCell ref="G80:G81"/>
    <mergeCell ref="T76:T77"/>
    <mergeCell ref="F25:F26"/>
    <mergeCell ref="G25:G26"/>
    <mergeCell ref="M53:P54"/>
    <mergeCell ref="F84:F85"/>
    <mergeCell ref="I80:I81"/>
    <mergeCell ref="F9:F10"/>
    <mergeCell ref="G17:G18"/>
    <mergeCell ref="H23:H24"/>
    <mergeCell ref="I13:I14"/>
    <mergeCell ref="G21:G22"/>
    <mergeCell ref="G19:G20"/>
    <mergeCell ref="H21:H22"/>
    <mergeCell ref="H17:H18"/>
    <mergeCell ref="J10:J11"/>
    <mergeCell ref="L12:L13"/>
    <mergeCell ref="J6:J7"/>
    <mergeCell ref="H11:H12"/>
    <mergeCell ref="H13:H14"/>
    <mergeCell ref="J14:J15"/>
    <mergeCell ref="I5:I6"/>
    <mergeCell ref="I7:I8"/>
    <mergeCell ref="H9:H10"/>
    <mergeCell ref="K16:K17"/>
    <mergeCell ref="J18:J19"/>
    <mergeCell ref="B15:B16"/>
    <mergeCell ref="B17:B18"/>
    <mergeCell ref="F15:F16"/>
    <mergeCell ref="G15:G16"/>
    <mergeCell ref="H15:H16"/>
    <mergeCell ref="F17:F18"/>
    <mergeCell ref="E15:E16"/>
    <mergeCell ref="D17:D18"/>
    <mergeCell ref="B33:B34"/>
    <mergeCell ref="D33:D34"/>
    <mergeCell ref="E33:E34"/>
    <mergeCell ref="F33:F34"/>
    <mergeCell ref="E23:E24"/>
    <mergeCell ref="G23:G24"/>
    <mergeCell ref="F31:F32"/>
    <mergeCell ref="E31:E32"/>
    <mergeCell ref="B25:B26"/>
    <mergeCell ref="E25:E26"/>
    <mergeCell ref="D15:D16"/>
    <mergeCell ref="D19:D20"/>
    <mergeCell ref="D21:D22"/>
    <mergeCell ref="D23:D24"/>
    <mergeCell ref="I17:I18"/>
    <mergeCell ref="AA15:AA16"/>
    <mergeCell ref="Y15:Y16"/>
    <mergeCell ref="T15:T16"/>
    <mergeCell ref="T19:T20"/>
    <mergeCell ref="T21:T22"/>
    <mergeCell ref="N5:O6"/>
    <mergeCell ref="S6:S7"/>
    <mergeCell ref="R8:R9"/>
    <mergeCell ref="S10:S11"/>
    <mergeCell ref="Q12:Q13"/>
    <mergeCell ref="Y7:Y8"/>
    <mergeCell ref="W5:W6"/>
    <mergeCell ref="V5:V6"/>
    <mergeCell ref="T11:T12"/>
    <mergeCell ref="T13:T14"/>
    <mergeCell ref="Y5:Y6"/>
    <mergeCell ref="Y9:Y10"/>
    <mergeCell ref="Y11:Y12"/>
    <mergeCell ref="R16:R17"/>
    <mergeCell ref="U7:U8"/>
    <mergeCell ref="W7:W8"/>
    <mergeCell ref="T17:T18"/>
    <mergeCell ref="W9:W10"/>
    <mergeCell ref="Y13:Y14"/>
    <mergeCell ref="X5:X6"/>
    <mergeCell ref="S14:S15"/>
    <mergeCell ref="W17:W18"/>
    <mergeCell ref="W15:W16"/>
    <mergeCell ref="V7:V8"/>
    <mergeCell ref="AA7:AA8"/>
    <mergeCell ref="AA9:AA10"/>
    <mergeCell ref="AA11:AA12"/>
    <mergeCell ref="AA13:AA14"/>
    <mergeCell ref="T7:T8"/>
    <mergeCell ref="T9:T10"/>
    <mergeCell ref="W11:W12"/>
    <mergeCell ref="W13:W14"/>
    <mergeCell ref="AA33:AA34"/>
    <mergeCell ref="AA35:AA36"/>
    <mergeCell ref="Y35:Y36"/>
    <mergeCell ref="X35:X36"/>
    <mergeCell ref="Y27:Y28"/>
    <mergeCell ref="AA17:AA18"/>
    <mergeCell ref="AA19:AA20"/>
    <mergeCell ref="AA31:AA32"/>
    <mergeCell ref="U33:U34"/>
    <mergeCell ref="U25:U26"/>
    <mergeCell ref="X17:X18"/>
    <mergeCell ref="Y17:Y18"/>
    <mergeCell ref="V15:V16"/>
    <mergeCell ref="V17:V18"/>
    <mergeCell ref="V19:V20"/>
    <mergeCell ref="U17:U18"/>
    <mergeCell ref="Y21:Y22"/>
    <mergeCell ref="W19:W20"/>
    <mergeCell ref="N55:O55"/>
    <mergeCell ref="N61:O62"/>
    <mergeCell ref="N63:O63"/>
    <mergeCell ref="J22:J23"/>
    <mergeCell ref="S18:S19"/>
    <mergeCell ref="S34:S35"/>
    <mergeCell ref="Q20:Q21"/>
    <mergeCell ref="N8:O8"/>
    <mergeCell ref="M7:P7"/>
    <mergeCell ref="L20:L21"/>
    <mergeCell ref="V33:V34"/>
    <mergeCell ref="W29:W30"/>
    <mergeCell ref="X29:X30"/>
    <mergeCell ref="X33:X34"/>
    <mergeCell ref="T29:T30"/>
    <mergeCell ref="W33:W34"/>
    <mergeCell ref="T33:T34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"/>
  <sheetViews>
    <sheetView view="pageBreakPreview" zoomScaleNormal="50" zoomScaleSheetLayoutView="100" zoomScalePageLayoutView="0" workbookViewId="0" topLeftCell="A70">
      <selection activeCell="O87" sqref="O87"/>
    </sheetView>
  </sheetViews>
  <sheetFormatPr defaultColWidth="9.00390625" defaultRowHeight="13.5"/>
  <cols>
    <col min="1" max="1" width="3.25390625" style="0" customWidth="1"/>
    <col min="2" max="2" width="2.75390625" style="0" customWidth="1"/>
    <col min="3" max="3" width="5.625" style="0" customWidth="1"/>
    <col min="4" max="4" width="10.00390625" style="6" hidden="1" customWidth="1"/>
    <col min="5" max="5" width="27.50390625" style="0" customWidth="1"/>
    <col min="6" max="6" width="2.50390625" style="0" customWidth="1"/>
    <col min="9" max="9" width="10.50390625" style="0" customWidth="1"/>
    <col min="10" max="10" width="2.50390625" style="0" customWidth="1"/>
    <col min="11" max="20" width="6.75390625" style="0" customWidth="1"/>
    <col min="21" max="21" width="27.50390625" style="0" customWidth="1"/>
    <col min="22" max="22" width="2.50390625" style="0" customWidth="1"/>
    <col min="23" max="23" width="10.50390625" style="0" customWidth="1"/>
    <col min="25" max="25" width="10.50390625" style="0" customWidth="1"/>
    <col min="26" max="26" width="2.50390625" style="0" customWidth="1"/>
    <col min="27" max="27" width="10.50390625" style="302" hidden="1" customWidth="1"/>
    <col min="28" max="28" width="5.625" style="178" customWidth="1"/>
    <col min="29" max="29" width="2.50390625" style="0" customWidth="1"/>
    <col min="30" max="30" width="3.25390625" style="0" customWidth="1"/>
  </cols>
  <sheetData>
    <row r="1" spans="5:26" ht="63" customHeight="1">
      <c r="E1" s="619" t="s">
        <v>249</v>
      </c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</row>
    <row r="2" ht="26.25" customHeight="1"/>
    <row r="3" spans="3:28" s="29" customFormat="1" ht="36" customHeight="1">
      <c r="C3" s="188" t="s">
        <v>182</v>
      </c>
      <c r="D3" s="70"/>
      <c r="E3" s="91"/>
      <c r="F3" s="92"/>
      <c r="G3" s="58"/>
      <c r="H3" s="58"/>
      <c r="I3" s="75"/>
      <c r="J3" s="75"/>
      <c r="K3" s="34"/>
      <c r="L3" s="93"/>
      <c r="M3" s="94"/>
      <c r="N3" s="45"/>
      <c r="O3"/>
      <c r="P3" s="45"/>
      <c r="Q3" s="95"/>
      <c r="R3" s="88"/>
      <c r="S3" s="96"/>
      <c r="T3" s="90"/>
      <c r="U3" s="94"/>
      <c r="V3" s="45"/>
      <c r="W3" s="97"/>
      <c r="X3" s="97"/>
      <c r="Y3" s="58"/>
      <c r="Z3" s="58"/>
      <c r="AA3" s="197"/>
      <c r="AB3" s="179"/>
    </row>
    <row r="4" spans="3:28" s="29" customFormat="1" ht="21" customHeight="1">
      <c r="C4" s="88"/>
      <c r="D4" s="70"/>
      <c r="E4" s="91"/>
      <c r="F4" s="92"/>
      <c r="G4" s="58"/>
      <c r="H4" s="58"/>
      <c r="I4" s="75"/>
      <c r="J4" s="75"/>
      <c r="K4" s="309"/>
      <c r="L4" s="310"/>
      <c r="M4" s="311"/>
      <c r="N4" s="164"/>
      <c r="O4" s="573" t="s">
        <v>84</v>
      </c>
      <c r="P4" s="573"/>
      <c r="Q4" s="312"/>
      <c r="R4" s="312"/>
      <c r="S4" s="313"/>
      <c r="T4" s="314"/>
      <c r="U4" s="94"/>
      <c r="V4" s="45"/>
      <c r="W4" s="97"/>
      <c r="X4" s="97"/>
      <c r="Y4" s="58"/>
      <c r="Z4" s="58"/>
      <c r="AA4" s="197"/>
      <c r="AB4" s="179"/>
    </row>
    <row r="5" spans="1:28" s="29" customFormat="1" ht="21" customHeight="1">
      <c r="A5" s="101"/>
      <c r="B5" s="101"/>
      <c r="C5" s="88"/>
      <c r="D5" s="70"/>
      <c r="E5" s="34" t="s">
        <v>19</v>
      </c>
      <c r="G5" s="98"/>
      <c r="H5" s="98"/>
      <c r="I5" s="58"/>
      <c r="J5" s="58"/>
      <c r="K5" s="309"/>
      <c r="L5" s="310"/>
      <c r="M5" s="311"/>
      <c r="N5" s="164"/>
      <c r="O5" s="573"/>
      <c r="P5" s="573"/>
      <c r="Q5" s="312"/>
      <c r="R5" s="312"/>
      <c r="S5" s="313"/>
      <c r="T5" s="314"/>
      <c r="U5" s="34" t="s">
        <v>154</v>
      </c>
      <c r="W5" s="98"/>
      <c r="X5" s="98"/>
      <c r="Y5" s="58"/>
      <c r="Z5" s="58"/>
      <c r="AA5" s="197"/>
      <c r="AB5" s="179"/>
    </row>
    <row r="6" spans="1:28" s="29" customFormat="1" ht="21" customHeight="1" thickBot="1">
      <c r="A6" s="101"/>
      <c r="B6" s="101"/>
      <c r="C6" s="667">
        <v>1</v>
      </c>
      <c r="D6" s="70">
        <v>30</v>
      </c>
      <c r="E6" s="655" t="str">
        <f>_xlfn.IFERROR(VLOOKUP(D6,'団体学校リスト'!$B$3:$G$35,2),"  ")</f>
        <v>興國</v>
      </c>
      <c r="F6" s="602" t="s">
        <v>1</v>
      </c>
      <c r="G6" s="599" t="str">
        <f>_xlfn.IFERROR(VLOOKUP(D6,'団体学校リスト'!$B$3:$G$35,4),"  ")</f>
        <v>近　畿</v>
      </c>
      <c r="H6" s="599" t="s">
        <v>2</v>
      </c>
      <c r="I6" s="651" t="str">
        <f>_xlfn.IFERROR(VLOOKUP(D6,'団体学校リスト'!$B$3:$G$35,6),"   ")</f>
        <v>大　阪</v>
      </c>
      <c r="J6" s="653" t="s">
        <v>3</v>
      </c>
      <c r="K6" s="315"/>
      <c r="L6" s="218"/>
      <c r="M6" s="311"/>
      <c r="N6" s="164"/>
      <c r="O6" s="573"/>
      <c r="P6" s="573"/>
      <c r="Q6" s="312"/>
      <c r="R6" s="312"/>
      <c r="S6" s="316"/>
      <c r="T6" s="271"/>
      <c r="U6" s="641" t="str">
        <f>_xlfn.IFERROR(VLOOKUP(AA6,'団体学校リスト'!$B$3:$G$40,2),"  ")</f>
        <v>岩手</v>
      </c>
      <c r="V6" s="602" t="s">
        <v>1</v>
      </c>
      <c r="W6" s="637" t="str">
        <f>_xlfn.IFERROR(VLOOKUP(AA6,'団体学校リスト'!$B$3:$G$40,4),"  ")</f>
        <v>東　北</v>
      </c>
      <c r="X6" s="599" t="s">
        <v>2</v>
      </c>
      <c r="Y6" s="637" t="str">
        <f>_xlfn.IFERROR(VLOOKUP(AA6,'団体学校リスト'!$B$3:$G$40,6),"   ")</f>
        <v>岩　手</v>
      </c>
      <c r="Z6" s="639" t="s">
        <v>3</v>
      </c>
      <c r="AA6" s="197">
        <v>2</v>
      </c>
      <c r="AB6" s="648" t="s">
        <v>83</v>
      </c>
    </row>
    <row r="7" spans="1:28" s="29" customFormat="1" ht="21" customHeight="1" thickTop="1">
      <c r="A7" s="101"/>
      <c r="B7" s="101"/>
      <c r="C7" s="667"/>
      <c r="D7" s="70"/>
      <c r="E7" s="656"/>
      <c r="F7" s="603"/>
      <c r="G7" s="600"/>
      <c r="H7" s="600"/>
      <c r="I7" s="652"/>
      <c r="J7" s="654"/>
      <c r="K7" s="281"/>
      <c r="L7" s="281"/>
      <c r="M7" s="317"/>
      <c r="N7" s="208"/>
      <c r="O7" s="281"/>
      <c r="P7" s="318"/>
      <c r="Q7" s="208"/>
      <c r="R7" s="208"/>
      <c r="S7" s="319"/>
      <c r="T7" s="208"/>
      <c r="U7" s="642"/>
      <c r="V7" s="603"/>
      <c r="W7" s="638" t="e">
        <f>VLOOKUP(#REF!,'[1]男女出場校リスト'!$B$3:$H$20,5)&amp;" "&amp;"１"</f>
        <v>#REF!</v>
      </c>
      <c r="X7" s="600"/>
      <c r="Y7" s="638"/>
      <c r="Z7" s="640"/>
      <c r="AA7" s="197"/>
      <c r="AB7" s="648"/>
    </row>
    <row r="8" spans="1:28" s="29" customFormat="1" ht="9" customHeight="1">
      <c r="A8" s="101"/>
      <c r="B8" s="101"/>
      <c r="C8" s="88"/>
      <c r="D8" s="70"/>
      <c r="E8" s="91"/>
      <c r="F8" s="92"/>
      <c r="G8" s="58"/>
      <c r="H8" s="58"/>
      <c r="I8" s="75"/>
      <c r="J8" s="75"/>
      <c r="K8" s="208"/>
      <c r="L8" s="208"/>
      <c r="M8" s="317"/>
      <c r="N8" s="208"/>
      <c r="O8" s="281"/>
      <c r="P8" s="318"/>
      <c r="Q8" s="208"/>
      <c r="R8" s="208"/>
      <c r="S8" s="645" t="s">
        <v>92</v>
      </c>
      <c r="T8" s="208"/>
      <c r="U8" s="94"/>
      <c r="V8" s="45"/>
      <c r="W8" s="97"/>
      <c r="X8" s="97"/>
      <c r="Y8" s="58"/>
      <c r="Z8" s="58"/>
      <c r="AA8" s="197"/>
      <c r="AB8" s="179"/>
    </row>
    <row r="9" spans="1:28" s="29" customFormat="1" ht="21" customHeight="1" thickBot="1">
      <c r="A9" s="101"/>
      <c r="B9" s="101"/>
      <c r="C9" s="170"/>
      <c r="D9" s="33"/>
      <c r="E9" s="34" t="s">
        <v>75</v>
      </c>
      <c r="G9" s="98"/>
      <c r="H9" s="98"/>
      <c r="I9" s="58"/>
      <c r="J9" s="58"/>
      <c r="K9" s="208"/>
      <c r="L9" s="643" t="s">
        <v>85</v>
      </c>
      <c r="M9" s="551"/>
      <c r="N9" s="73"/>
      <c r="O9" s="182"/>
      <c r="P9" s="219"/>
      <c r="Q9" s="182"/>
      <c r="R9" s="552"/>
      <c r="S9" s="645"/>
      <c r="T9" s="208"/>
      <c r="U9" s="82" t="s">
        <v>155</v>
      </c>
      <c r="V9" s="46"/>
      <c r="W9" s="86"/>
      <c r="X9" s="48"/>
      <c r="Y9" s="66"/>
      <c r="Z9" s="66"/>
      <c r="AA9" s="303"/>
      <c r="AB9" s="179"/>
    </row>
    <row r="10" spans="1:28" s="29" customFormat="1" ht="21" customHeight="1" thickBot="1" thickTop="1">
      <c r="A10" s="101"/>
      <c r="B10" s="101"/>
      <c r="C10" s="604">
        <v>2</v>
      </c>
      <c r="D10" s="33">
        <v>5</v>
      </c>
      <c r="E10" s="655" t="str">
        <f>_xlfn.IFERROR(VLOOKUP(D10,'団体学校リスト'!$B$3:$G$35,2),"  ")</f>
        <v>駿台甲府</v>
      </c>
      <c r="F10" s="602" t="s">
        <v>1</v>
      </c>
      <c r="G10" s="599" t="str">
        <f>_xlfn.IFERROR(VLOOKUP(D10,'団体学校リスト'!$B$3:$G$35,4),"  ")</f>
        <v>北関東</v>
      </c>
      <c r="H10" s="599" t="s">
        <v>2</v>
      </c>
      <c r="I10" s="651" t="str">
        <f>_xlfn.IFERROR(VLOOKUP(D10,'団体学校リスト'!$B$3:$G$35,6),"   ")</f>
        <v>山　梨</v>
      </c>
      <c r="J10" s="653" t="s">
        <v>3</v>
      </c>
      <c r="K10" s="321"/>
      <c r="L10" s="644"/>
      <c r="M10" s="534" t="s">
        <v>290</v>
      </c>
      <c r="N10" s="239"/>
      <c r="O10" s="239"/>
      <c r="P10" s="237"/>
      <c r="Q10" s="541"/>
      <c r="R10" s="553" t="s">
        <v>147</v>
      </c>
      <c r="S10" s="643"/>
      <c r="T10" s="325"/>
      <c r="U10" s="641" t="str">
        <f>_xlfn.IFERROR(VLOOKUP(AA10,'団体学校リスト'!$B$3:$G$40,2),"  ")</f>
        <v>日大三島</v>
      </c>
      <c r="V10" s="602" t="s">
        <v>1</v>
      </c>
      <c r="W10" s="637" t="str">
        <f>_xlfn.IFERROR(VLOOKUP(AA10,'団体学校リスト'!$B$3:$G$40,4),"  ")</f>
        <v>東　海</v>
      </c>
      <c r="X10" s="599" t="s">
        <v>2</v>
      </c>
      <c r="Y10" s="637" t="str">
        <f>_xlfn.IFERROR(VLOOKUP(AA10,'団体学校リスト'!$B$3:$G$40,6),"   ")</f>
        <v>静　岡</v>
      </c>
      <c r="Z10" s="639" t="s">
        <v>3</v>
      </c>
      <c r="AA10" s="304">
        <v>14</v>
      </c>
      <c r="AB10" s="649" t="s">
        <v>38</v>
      </c>
    </row>
    <row r="11" spans="1:28" s="29" customFormat="1" ht="21" customHeight="1" thickTop="1">
      <c r="A11" s="101"/>
      <c r="B11" s="101"/>
      <c r="C11" s="604"/>
      <c r="D11" s="106"/>
      <c r="E11" s="656"/>
      <c r="F11" s="603"/>
      <c r="G11" s="600"/>
      <c r="H11" s="600"/>
      <c r="I11" s="652"/>
      <c r="J11" s="654"/>
      <c r="K11" s="672" t="s">
        <v>79</v>
      </c>
      <c r="L11" s="406"/>
      <c r="M11" s="323"/>
      <c r="N11" s="281"/>
      <c r="O11" s="281"/>
      <c r="P11" s="318"/>
      <c r="Q11" s="324"/>
      <c r="R11" s="326"/>
      <c r="S11" s="453"/>
      <c r="T11" s="643" t="s">
        <v>153</v>
      </c>
      <c r="U11" s="642"/>
      <c r="V11" s="603"/>
      <c r="W11" s="638" t="e">
        <f>VLOOKUP(#REF!,'[1]男女出場校リスト'!$B$3:$H$20,5)&amp;" "&amp;"１"</f>
        <v>#REF!</v>
      </c>
      <c r="X11" s="600"/>
      <c r="Y11" s="638"/>
      <c r="Z11" s="640"/>
      <c r="AA11" s="304"/>
      <c r="AB11" s="649"/>
    </row>
    <row r="12" spans="1:28" s="29" customFormat="1" ht="9" customHeight="1" thickBot="1">
      <c r="A12" s="101"/>
      <c r="B12" s="101"/>
      <c r="C12" s="69"/>
      <c r="D12" s="106"/>
      <c r="E12" s="111"/>
      <c r="F12" s="46"/>
      <c r="G12" s="79"/>
      <c r="H12" s="108"/>
      <c r="I12" s="113"/>
      <c r="J12" s="87"/>
      <c r="K12" s="644"/>
      <c r="L12" s="327"/>
      <c r="M12" s="323"/>
      <c r="N12" s="281"/>
      <c r="O12" s="281"/>
      <c r="P12" s="318"/>
      <c r="Q12" s="324"/>
      <c r="R12" s="281"/>
      <c r="S12" s="454"/>
      <c r="T12" s="643"/>
      <c r="U12" s="132"/>
      <c r="V12" s="46"/>
      <c r="W12" s="79"/>
      <c r="X12" s="108"/>
      <c r="Y12" s="87"/>
      <c r="Z12" s="87"/>
      <c r="AA12" s="304"/>
      <c r="AB12" s="73"/>
    </row>
    <row r="13" spans="1:29" s="29" customFormat="1" ht="21" customHeight="1" thickTop="1">
      <c r="A13" s="101"/>
      <c r="B13" s="101"/>
      <c r="C13" s="69"/>
      <c r="D13" s="33"/>
      <c r="E13" s="34" t="s">
        <v>76</v>
      </c>
      <c r="F13" s="104"/>
      <c r="G13" s="104"/>
      <c r="H13" s="104"/>
      <c r="I13" s="104"/>
      <c r="J13" s="104"/>
      <c r="K13" s="643"/>
      <c r="L13" s="536" t="s">
        <v>268</v>
      </c>
      <c r="M13" s="531"/>
      <c r="N13" s="239"/>
      <c r="O13" s="239"/>
      <c r="P13" s="237"/>
      <c r="Q13" s="541"/>
      <c r="R13" s="239"/>
      <c r="S13" s="239" t="s">
        <v>147</v>
      </c>
      <c r="T13" s="645"/>
      <c r="U13" s="82" t="s">
        <v>49</v>
      </c>
      <c r="V13" s="46"/>
      <c r="W13" s="86"/>
      <c r="X13" s="48"/>
      <c r="Y13" s="66"/>
      <c r="Z13" s="66"/>
      <c r="AA13" s="303"/>
      <c r="AB13" s="73"/>
      <c r="AC13" s="101"/>
    </row>
    <row r="14" spans="1:29" s="29" customFormat="1" ht="21" customHeight="1" thickBot="1">
      <c r="A14" s="101"/>
      <c r="B14" s="101"/>
      <c r="C14" s="604">
        <v>3</v>
      </c>
      <c r="D14" s="33">
        <v>13</v>
      </c>
      <c r="E14" s="655" t="str">
        <f>_xlfn.IFERROR(VLOOKUP(D14,'団体学校リスト'!$B$3:$G$35,2),"  ")</f>
        <v>名経大市邨</v>
      </c>
      <c r="F14" s="602" t="s">
        <v>1</v>
      </c>
      <c r="G14" s="599" t="str">
        <f>_xlfn.IFERROR(VLOOKUP(D14,'団体学校リスト'!$B$3:$G$35,4),"  ")</f>
        <v>東　海</v>
      </c>
      <c r="H14" s="599" t="s">
        <v>2</v>
      </c>
      <c r="I14" s="651" t="str">
        <f>_xlfn.IFERROR(VLOOKUP(D14,'団体学校リスト'!$B$3:$G$35,6),"   ")</f>
        <v>愛　知</v>
      </c>
      <c r="J14" s="653" t="s">
        <v>3</v>
      </c>
      <c r="K14" s="673"/>
      <c r="L14" s="317"/>
      <c r="M14" s="328"/>
      <c r="N14" s="281"/>
      <c r="O14" s="208"/>
      <c r="P14" s="318"/>
      <c r="Q14" s="324"/>
      <c r="R14" s="329"/>
      <c r="S14" s="411"/>
      <c r="T14" s="650"/>
      <c r="U14" s="641" t="str">
        <f>_xlfn.IFERROR(VLOOKUP(AA14,'団体学校リスト'!$B$3:$G$40,2),"  ")</f>
        <v>札幌光星</v>
      </c>
      <c r="V14" s="602" t="s">
        <v>1</v>
      </c>
      <c r="W14" s="637" t="str">
        <f>_xlfn.IFERROR(VLOOKUP(AA14,'団体学校リスト'!$B$3:$G$40,4),"  ")</f>
        <v>北海道</v>
      </c>
      <c r="X14" s="599" t="s">
        <v>2</v>
      </c>
      <c r="Y14" s="637" t="str">
        <f>_xlfn.IFERROR(VLOOKUP(AA14,'団体学校リスト'!$B$3:$G$40,6),"   ")</f>
        <v>北海道</v>
      </c>
      <c r="Z14" s="639" t="s">
        <v>3</v>
      </c>
      <c r="AA14" s="304">
        <v>1</v>
      </c>
      <c r="AB14" s="649" t="s">
        <v>39</v>
      </c>
      <c r="AC14" s="101"/>
    </row>
    <row r="15" spans="1:29" s="29" customFormat="1" ht="21" customHeight="1" thickTop="1">
      <c r="A15" s="101"/>
      <c r="B15" s="101"/>
      <c r="C15" s="604"/>
      <c r="D15" s="33"/>
      <c r="E15" s="656"/>
      <c r="F15" s="603"/>
      <c r="G15" s="600"/>
      <c r="H15" s="600"/>
      <c r="I15" s="652"/>
      <c r="J15" s="654"/>
      <c r="K15" s="281"/>
      <c r="L15" s="331"/>
      <c r="M15" s="646"/>
      <c r="N15" s="451"/>
      <c r="O15" s="406"/>
      <c r="P15" s="451"/>
      <c r="Q15" s="452"/>
      <c r="R15" s="643" t="s">
        <v>161</v>
      </c>
      <c r="S15" s="411"/>
      <c r="T15" s="329"/>
      <c r="U15" s="642"/>
      <c r="V15" s="603"/>
      <c r="W15" s="638" t="e">
        <f>VLOOKUP(#REF!,'[1]男女出場校リスト'!$B$3:$H$20,5)&amp;" "&amp;"１"</f>
        <v>#REF!</v>
      </c>
      <c r="X15" s="600"/>
      <c r="Y15" s="638"/>
      <c r="Z15" s="640"/>
      <c r="AA15" s="304"/>
      <c r="AB15" s="649"/>
      <c r="AC15" s="101"/>
    </row>
    <row r="16" spans="1:29" s="29" customFormat="1" ht="9" customHeight="1" thickBot="1">
      <c r="A16" s="101"/>
      <c r="B16" s="101"/>
      <c r="C16" s="69"/>
      <c r="D16" s="33"/>
      <c r="E16" s="111"/>
      <c r="F16" s="46"/>
      <c r="G16" s="79"/>
      <c r="H16" s="108"/>
      <c r="I16" s="113"/>
      <c r="J16" s="87"/>
      <c r="K16" s="281"/>
      <c r="L16" s="334"/>
      <c r="M16" s="646"/>
      <c r="N16" s="335"/>
      <c r="O16" s="331"/>
      <c r="P16" s="333"/>
      <c r="Q16" s="336"/>
      <c r="R16" s="643"/>
      <c r="S16" s="411"/>
      <c r="T16" s="329"/>
      <c r="U16" s="132"/>
      <c r="V16" s="46"/>
      <c r="W16" s="79"/>
      <c r="X16" s="108"/>
      <c r="Y16" s="87"/>
      <c r="Z16" s="87"/>
      <c r="AA16" s="304"/>
      <c r="AB16" s="73"/>
      <c r="AC16" s="101"/>
    </row>
    <row r="17" spans="1:29" s="105" customFormat="1" ht="21" customHeight="1" thickTop="1">
      <c r="A17" s="110"/>
      <c r="B17" s="110"/>
      <c r="C17" s="69"/>
      <c r="D17" s="33"/>
      <c r="E17" s="34" t="s">
        <v>77</v>
      </c>
      <c r="F17" s="104"/>
      <c r="G17" s="104"/>
      <c r="H17" s="104"/>
      <c r="I17" s="104"/>
      <c r="J17" s="104"/>
      <c r="K17" s="281"/>
      <c r="L17" s="334"/>
      <c r="M17" s="647"/>
      <c r="N17" s="554" t="s">
        <v>37</v>
      </c>
      <c r="O17" s="525"/>
      <c r="P17" s="555"/>
      <c r="Q17" s="528" t="s">
        <v>37</v>
      </c>
      <c r="R17" s="645"/>
      <c r="S17" s="411"/>
      <c r="T17" s="329"/>
      <c r="U17" s="82" t="s">
        <v>47</v>
      </c>
      <c r="V17" s="46"/>
      <c r="W17" s="86"/>
      <c r="X17" s="48"/>
      <c r="Y17" s="66"/>
      <c r="Z17" s="66"/>
      <c r="AA17" s="303"/>
      <c r="AB17" s="73"/>
      <c r="AC17" s="101"/>
    </row>
    <row r="18" spans="1:29" s="105" customFormat="1" ht="21" customHeight="1" thickBot="1">
      <c r="A18" s="110"/>
      <c r="B18" s="110"/>
      <c r="C18" s="604">
        <v>4</v>
      </c>
      <c r="D18" s="33">
        <v>3</v>
      </c>
      <c r="E18" s="655" t="str">
        <f>_xlfn.IFERROR(VLOOKUP(D18,'団体学校リスト'!$B$3:$G$35,2),"  ")</f>
        <v>仙台育英</v>
      </c>
      <c r="F18" s="602" t="s">
        <v>1</v>
      </c>
      <c r="G18" s="599" t="str">
        <f>_xlfn.IFERROR(VLOOKUP(D18,'団体学校リスト'!$B$3:$G$35,4),"  ")</f>
        <v>東　北</v>
      </c>
      <c r="H18" s="599" t="s">
        <v>2</v>
      </c>
      <c r="I18" s="651" t="str">
        <f>_xlfn.IFERROR(VLOOKUP(D18,'団体学校リスト'!$B$3:$G$35,6),"   ")</f>
        <v>宮　城</v>
      </c>
      <c r="J18" s="653" t="s">
        <v>3</v>
      </c>
      <c r="K18" s="321"/>
      <c r="L18" s="334"/>
      <c r="M18" s="334"/>
      <c r="N18" s="338"/>
      <c r="O18" s="334"/>
      <c r="P18" s="337"/>
      <c r="Q18" s="334"/>
      <c r="R18" s="318"/>
      <c r="S18" s="411"/>
      <c r="T18" s="339"/>
      <c r="U18" s="641" t="str">
        <f>_xlfn.IFERROR(VLOOKUP(AA18,'団体学校リスト'!$B$3:$G$40,2),"  ")</f>
        <v>浪速</v>
      </c>
      <c r="V18" s="602" t="s">
        <v>1</v>
      </c>
      <c r="W18" s="637" t="str">
        <f>_xlfn.IFERROR(VLOOKUP(AA18,'団体学校リスト'!$B$3:$G$40,4),"  ")</f>
        <v>近　畿</v>
      </c>
      <c r="X18" s="599" t="s">
        <v>2</v>
      </c>
      <c r="Y18" s="637" t="str">
        <f>_xlfn.IFERROR(VLOOKUP(AA18,'団体学校リスト'!$B$3:$G$40,6),"   ")</f>
        <v>大　阪</v>
      </c>
      <c r="Z18" s="639" t="s">
        <v>3</v>
      </c>
      <c r="AA18" s="304">
        <v>21</v>
      </c>
      <c r="AB18" s="649" t="s">
        <v>144</v>
      </c>
      <c r="AC18" s="101"/>
    </row>
    <row r="19" spans="1:29" s="105" customFormat="1" ht="21" customHeight="1" thickTop="1">
      <c r="A19" s="110"/>
      <c r="B19" s="110"/>
      <c r="C19" s="604"/>
      <c r="D19" s="298"/>
      <c r="E19" s="656"/>
      <c r="F19" s="603"/>
      <c r="G19" s="600"/>
      <c r="H19" s="600"/>
      <c r="I19" s="652"/>
      <c r="J19" s="654"/>
      <c r="K19" s="672" t="s">
        <v>80</v>
      </c>
      <c r="L19" s="407"/>
      <c r="M19" s="281"/>
      <c r="N19" s="340"/>
      <c r="O19" s="334"/>
      <c r="P19" s="341"/>
      <c r="Q19" s="281"/>
      <c r="R19" s="318"/>
      <c r="S19" s="455"/>
      <c r="T19" s="643" t="s">
        <v>87</v>
      </c>
      <c r="U19" s="642"/>
      <c r="V19" s="603"/>
      <c r="W19" s="638" t="e">
        <f>VLOOKUP(#REF!,'[1]男女出場校リスト'!$B$3:$H$20,5)&amp;" "&amp;"１"</f>
        <v>#REF!</v>
      </c>
      <c r="X19" s="600"/>
      <c r="Y19" s="638"/>
      <c r="Z19" s="640"/>
      <c r="AA19" s="304"/>
      <c r="AB19" s="649"/>
      <c r="AC19" s="101"/>
    </row>
    <row r="20" spans="1:29" s="105" customFormat="1" ht="9" customHeight="1" thickBot="1">
      <c r="A20" s="110"/>
      <c r="B20" s="110"/>
      <c r="C20" s="69"/>
      <c r="D20" s="298"/>
      <c r="E20" s="111"/>
      <c r="F20" s="46"/>
      <c r="G20" s="79"/>
      <c r="H20" s="108"/>
      <c r="I20" s="113"/>
      <c r="J20" s="87"/>
      <c r="K20" s="644"/>
      <c r="L20" s="342"/>
      <c r="M20" s="281"/>
      <c r="N20" s="340"/>
      <c r="O20" s="208"/>
      <c r="P20" s="341"/>
      <c r="Q20" s="281"/>
      <c r="R20" s="318"/>
      <c r="S20" s="343"/>
      <c r="T20" s="643"/>
      <c r="U20" s="132"/>
      <c r="V20" s="46"/>
      <c r="W20" s="79"/>
      <c r="X20" s="108"/>
      <c r="Y20" s="87"/>
      <c r="Z20" s="87"/>
      <c r="AA20" s="304"/>
      <c r="AB20" s="73"/>
      <c r="AC20" s="101"/>
    </row>
    <row r="21" spans="1:29" s="105" customFormat="1" ht="21" customHeight="1" thickTop="1">
      <c r="A21" s="110"/>
      <c r="B21" s="110"/>
      <c r="C21" s="69"/>
      <c r="D21" s="298"/>
      <c r="E21" s="34" t="s">
        <v>24</v>
      </c>
      <c r="I21" s="107"/>
      <c r="J21" s="107"/>
      <c r="K21" s="643"/>
      <c r="L21" s="556" t="s">
        <v>147</v>
      </c>
      <c r="M21" s="237"/>
      <c r="N21" s="537"/>
      <c r="O21" s="529"/>
      <c r="P21" s="535"/>
      <c r="Q21" s="239"/>
      <c r="R21" s="534"/>
      <c r="S21" s="557" t="s">
        <v>296</v>
      </c>
      <c r="T21" s="645"/>
      <c r="U21" s="82" t="s">
        <v>50</v>
      </c>
      <c r="V21" s="46"/>
      <c r="W21" s="86"/>
      <c r="X21" s="48"/>
      <c r="Y21" s="66"/>
      <c r="Z21" s="66"/>
      <c r="AA21" s="303"/>
      <c r="AB21" s="73"/>
      <c r="AC21" s="29"/>
    </row>
    <row r="22" spans="1:29" s="2" customFormat="1" ht="21" customHeight="1" thickBot="1">
      <c r="A22" s="5"/>
      <c r="B22" s="5"/>
      <c r="C22" s="604">
        <v>5</v>
      </c>
      <c r="D22" s="33">
        <v>27</v>
      </c>
      <c r="E22" s="655" t="str">
        <f>_xlfn.IFERROR(VLOOKUP(D22,'団体学校リスト'!$B$3:$G$35,2),"  ")</f>
        <v>沖縄尚学</v>
      </c>
      <c r="F22" s="602" t="s">
        <v>1</v>
      </c>
      <c r="G22" s="599" t="str">
        <f>_xlfn.IFERROR(VLOOKUP(D22,'団体学校リスト'!$B$3:$G$35,4),"  ")</f>
        <v>九　州</v>
      </c>
      <c r="H22" s="599" t="s">
        <v>2</v>
      </c>
      <c r="I22" s="651" t="str">
        <f>_xlfn.IFERROR(VLOOKUP(D22,'団体学校リスト'!$B$3:$G$35,6),"   ")</f>
        <v>沖　縄</v>
      </c>
      <c r="J22" s="653" t="s">
        <v>3</v>
      </c>
      <c r="K22" s="673"/>
      <c r="L22" s="340"/>
      <c r="M22" s="318"/>
      <c r="N22" s="340"/>
      <c r="O22" s="208"/>
      <c r="P22" s="341"/>
      <c r="Q22" s="281"/>
      <c r="R22" s="323"/>
      <c r="S22" s="318"/>
      <c r="T22" s="650"/>
      <c r="U22" s="641" t="str">
        <f>_xlfn.IFERROR(VLOOKUP(AA22,'団体学校リスト'!$B$3:$G$40,2),"  ")</f>
        <v>松商学園</v>
      </c>
      <c r="V22" s="602" t="s">
        <v>1</v>
      </c>
      <c r="W22" s="637" t="str">
        <f>_xlfn.IFERROR(VLOOKUP(AA22,'団体学校リスト'!$B$3:$G$40,4),"  ")</f>
        <v>北信越</v>
      </c>
      <c r="X22" s="599" t="s">
        <v>2</v>
      </c>
      <c r="Y22" s="637" t="str">
        <f>_xlfn.IFERROR(VLOOKUP(AA22,'団体学校リスト'!$B$3:$G$40,6),"   ")</f>
        <v>長　野</v>
      </c>
      <c r="Z22" s="639" t="s">
        <v>3</v>
      </c>
      <c r="AA22" s="304">
        <v>18</v>
      </c>
      <c r="AB22" s="649" t="s">
        <v>145</v>
      </c>
      <c r="AC22" s="29"/>
    </row>
    <row r="23" spans="1:29" s="2" customFormat="1" ht="21" customHeight="1" thickTop="1">
      <c r="A23" s="5"/>
      <c r="B23" s="5"/>
      <c r="C23" s="604"/>
      <c r="D23" s="299"/>
      <c r="E23" s="656"/>
      <c r="F23" s="603"/>
      <c r="G23" s="600"/>
      <c r="H23" s="600"/>
      <c r="I23" s="652"/>
      <c r="J23" s="654"/>
      <c r="K23" s="208"/>
      <c r="L23" s="644" t="s">
        <v>86</v>
      </c>
      <c r="M23" s="408"/>
      <c r="N23" s="340"/>
      <c r="O23" s="208"/>
      <c r="P23" s="341"/>
      <c r="Q23" s="281"/>
      <c r="R23" s="412"/>
      <c r="S23" s="645" t="s">
        <v>93</v>
      </c>
      <c r="T23" s="208"/>
      <c r="U23" s="642"/>
      <c r="V23" s="603"/>
      <c r="W23" s="638" t="e">
        <f>VLOOKUP(#REF!,'[1]男女出場校リスト'!$B$3:$H$20,5)&amp;" "&amp;"１"</f>
        <v>#REF!</v>
      </c>
      <c r="X23" s="600"/>
      <c r="Y23" s="638"/>
      <c r="Z23" s="640"/>
      <c r="AA23" s="304"/>
      <c r="AB23" s="649"/>
      <c r="AC23" s="29"/>
    </row>
    <row r="24" spans="1:29" s="2" customFormat="1" ht="9" customHeight="1" thickBot="1">
      <c r="A24" s="5"/>
      <c r="B24" s="5"/>
      <c r="C24" s="29"/>
      <c r="D24" s="299"/>
      <c r="G24" s="8"/>
      <c r="H24" s="8"/>
      <c r="I24" s="1"/>
      <c r="J24" s="1"/>
      <c r="K24" s="208"/>
      <c r="L24" s="644"/>
      <c r="M24" s="409"/>
      <c r="N24" s="340"/>
      <c r="O24" s="281"/>
      <c r="P24" s="341"/>
      <c r="Q24" s="281"/>
      <c r="R24" s="327"/>
      <c r="S24" s="645"/>
      <c r="T24" s="208"/>
      <c r="W24" s="8"/>
      <c r="X24" s="8"/>
      <c r="AA24" s="33"/>
      <c r="AB24" s="180"/>
      <c r="AC24" s="29"/>
    </row>
    <row r="25" spans="1:29" s="2" customFormat="1" ht="21" customHeight="1" thickTop="1">
      <c r="A25" s="5"/>
      <c r="B25" s="5"/>
      <c r="C25" s="29"/>
      <c r="D25" s="299"/>
      <c r="E25" s="34" t="s">
        <v>18</v>
      </c>
      <c r="F25" s="105"/>
      <c r="G25" s="105"/>
      <c r="H25" s="105"/>
      <c r="I25" s="107"/>
      <c r="J25" s="107"/>
      <c r="K25" s="208"/>
      <c r="L25" s="643"/>
      <c r="M25" s="536" t="s">
        <v>290</v>
      </c>
      <c r="N25" s="531"/>
      <c r="O25" s="239"/>
      <c r="P25" s="535"/>
      <c r="Q25" s="239"/>
      <c r="R25" s="538" t="s">
        <v>147</v>
      </c>
      <c r="S25" s="643"/>
      <c r="T25" s="208"/>
      <c r="U25" s="82" t="s">
        <v>156</v>
      </c>
      <c r="V25" s="46"/>
      <c r="W25" s="86"/>
      <c r="X25" s="48"/>
      <c r="Y25" s="66"/>
      <c r="Z25" s="66"/>
      <c r="AA25" s="33"/>
      <c r="AB25" s="180"/>
      <c r="AC25" s="29"/>
    </row>
    <row r="26" spans="1:29" s="2" customFormat="1" ht="21" customHeight="1" thickBot="1">
      <c r="A26" s="5"/>
      <c r="B26" s="5"/>
      <c r="C26" s="648" t="s">
        <v>141</v>
      </c>
      <c r="D26" s="33">
        <v>6</v>
      </c>
      <c r="E26" s="655" t="str">
        <f>_xlfn.IFERROR(VLOOKUP(D26,'団体学校リスト'!$B$3:$G$35,2),"  ")</f>
        <v>大成</v>
      </c>
      <c r="F26" s="602" t="s">
        <v>1</v>
      </c>
      <c r="G26" s="599" t="str">
        <f>_xlfn.IFERROR(VLOOKUP(D26,'団体学校リスト'!$B$3:$G$35,4),"  ")</f>
        <v>東　京</v>
      </c>
      <c r="H26" s="599" t="s">
        <v>2</v>
      </c>
      <c r="I26" s="651" t="str">
        <f>_xlfn.IFERROR(VLOOKUP(D26,'団体学校リスト'!$B$3:$G$35,6),"   ")</f>
        <v>東　京</v>
      </c>
      <c r="J26" s="653" t="s">
        <v>3</v>
      </c>
      <c r="K26" s="344"/>
      <c r="L26" s="345"/>
      <c r="M26" s="410"/>
      <c r="N26" s="322"/>
      <c r="O26" s="281"/>
      <c r="P26" s="341"/>
      <c r="Q26" s="281"/>
      <c r="R26" s="324"/>
      <c r="S26" s="320"/>
      <c r="T26" s="325"/>
      <c r="U26" s="641" t="str">
        <f>_xlfn.IFERROR(VLOOKUP(AA26,'団体学校リスト'!$B$3:$G$40,2),"  ")</f>
        <v>成蹊</v>
      </c>
      <c r="V26" s="602" t="s">
        <v>1</v>
      </c>
      <c r="W26" s="637" t="str">
        <f>_xlfn.IFERROR(VLOOKUP(AA26,'団体学校リスト'!$B$3:$G$40,4),"  ")</f>
        <v>東　京</v>
      </c>
      <c r="X26" s="599" t="s">
        <v>2</v>
      </c>
      <c r="Y26" s="637" t="str">
        <f>_xlfn.IFERROR(VLOOKUP(AA26,'団体学校リスト'!$B$3:$G$40,6),"   ")</f>
        <v>東　京</v>
      </c>
      <c r="Z26" s="639" t="s">
        <v>3</v>
      </c>
      <c r="AA26" s="33">
        <v>7</v>
      </c>
      <c r="AB26" s="649" t="s">
        <v>146</v>
      </c>
      <c r="AC26" s="29"/>
    </row>
    <row r="27" spans="1:29" s="2" customFormat="1" ht="21" customHeight="1" thickTop="1">
      <c r="A27" s="5"/>
      <c r="B27" s="5"/>
      <c r="C27" s="648"/>
      <c r="D27" s="33"/>
      <c r="E27" s="656"/>
      <c r="F27" s="603"/>
      <c r="G27" s="600"/>
      <c r="H27" s="600"/>
      <c r="I27" s="652"/>
      <c r="J27" s="654"/>
      <c r="K27" s="208"/>
      <c r="L27" s="208"/>
      <c r="M27" s="411"/>
      <c r="N27" s="322"/>
      <c r="O27" s="281"/>
      <c r="P27" s="341"/>
      <c r="R27" s="281"/>
      <c r="S27" s="281"/>
      <c r="T27" s="208"/>
      <c r="U27" s="642"/>
      <c r="V27" s="603"/>
      <c r="W27" s="638" t="e">
        <f>VLOOKUP(#REF!,'[1]男女出場校リスト'!$B$3:$H$20,5)&amp;" "&amp;"１"</f>
        <v>#REF!</v>
      </c>
      <c r="X27" s="600"/>
      <c r="Y27" s="638"/>
      <c r="Z27" s="640"/>
      <c r="AA27" s="33"/>
      <c r="AB27" s="649"/>
      <c r="AC27" s="29"/>
    </row>
    <row r="28" spans="1:29" s="2" customFormat="1" ht="9" customHeight="1">
      <c r="A28" s="5"/>
      <c r="B28" s="5"/>
      <c r="C28" s="179"/>
      <c r="D28" s="33"/>
      <c r="E28" s="111"/>
      <c r="F28" s="46"/>
      <c r="G28" s="79"/>
      <c r="H28" s="108"/>
      <c r="I28" s="113"/>
      <c r="J28" s="87"/>
      <c r="K28" s="208"/>
      <c r="L28" s="208"/>
      <c r="M28" s="411"/>
      <c r="N28" s="620" t="s">
        <v>37</v>
      </c>
      <c r="O28" s="558"/>
      <c r="P28" s="261"/>
      <c r="Q28" s="620" t="s">
        <v>147</v>
      </c>
      <c r="R28" s="281"/>
      <c r="S28" s="281"/>
      <c r="T28" s="208"/>
      <c r="W28" s="8"/>
      <c r="X28" s="8"/>
      <c r="AA28" s="33"/>
      <c r="AB28" s="180"/>
      <c r="AC28" s="29"/>
    </row>
    <row r="29" spans="1:29" s="2" customFormat="1" ht="21" customHeight="1">
      <c r="A29" s="5"/>
      <c r="B29" s="5"/>
      <c r="C29" s="73"/>
      <c r="D29" s="33"/>
      <c r="E29" s="34" t="s">
        <v>40</v>
      </c>
      <c r="F29" s="105"/>
      <c r="G29" s="105"/>
      <c r="H29" s="105"/>
      <c r="I29" s="107"/>
      <c r="J29" s="107"/>
      <c r="K29" s="208"/>
      <c r="L29" s="208"/>
      <c r="M29" s="411"/>
      <c r="N29" s="620"/>
      <c r="O29" s="621" t="s">
        <v>295</v>
      </c>
      <c r="P29" s="622"/>
      <c r="Q29" s="620"/>
      <c r="R29" s="281"/>
      <c r="S29" s="281"/>
      <c r="T29" s="208"/>
      <c r="U29" s="34" t="s">
        <v>157</v>
      </c>
      <c r="V29" s="29"/>
      <c r="W29" s="98"/>
      <c r="X29" s="98"/>
      <c r="Y29" s="58"/>
      <c r="Z29" s="58"/>
      <c r="AA29" s="33"/>
      <c r="AB29" s="180"/>
      <c r="AC29" s="29"/>
    </row>
    <row r="30" spans="1:29" s="2" customFormat="1" ht="21" customHeight="1" thickBot="1">
      <c r="A30" s="5"/>
      <c r="B30" s="5"/>
      <c r="C30" s="649" t="s">
        <v>31</v>
      </c>
      <c r="D30" s="33">
        <v>29</v>
      </c>
      <c r="E30" s="655" t="str">
        <f>_xlfn.IFERROR(VLOOKUP(D30,'団体学校リスト'!$B$3:$G$35,2),"  ")</f>
        <v>聖徳学園</v>
      </c>
      <c r="F30" s="602" t="s">
        <v>1</v>
      </c>
      <c r="G30" s="599" t="str">
        <f>_xlfn.IFERROR(VLOOKUP(D30,'団体学校リスト'!$B$3:$G$35,4),"  ")</f>
        <v>東　京</v>
      </c>
      <c r="H30" s="599" t="s">
        <v>2</v>
      </c>
      <c r="I30" s="651" t="str">
        <f>_xlfn.IFERROR(VLOOKUP(D30,'団体学校リスト'!$B$3:$G$35,6),"   ")</f>
        <v>東　京</v>
      </c>
      <c r="J30" s="653" t="s">
        <v>3</v>
      </c>
      <c r="K30" s="344"/>
      <c r="L30" s="345"/>
      <c r="M30" s="411"/>
      <c r="N30" s="324"/>
      <c r="O30" s="281"/>
      <c r="P30" s="281"/>
      <c r="Q30" s="318"/>
      <c r="R30" s="281"/>
      <c r="S30" s="345"/>
      <c r="T30" s="325"/>
      <c r="U30" s="641" t="str">
        <f>_xlfn.IFERROR(VLOOKUP(AA30,'団体学校リスト'!$B$3:$G$40,2),"  ")</f>
        <v>敦賀気比</v>
      </c>
      <c r="V30" s="602" t="s">
        <v>1</v>
      </c>
      <c r="W30" s="637" t="str">
        <f>_xlfn.IFERROR(VLOOKUP(AA30,'団体学校リスト'!$B$3:$G$40,4),"  ")</f>
        <v>北信越</v>
      </c>
      <c r="X30" s="599" t="s">
        <v>2</v>
      </c>
      <c r="Y30" s="637" t="str">
        <f>_xlfn.IFERROR(VLOOKUP(AA30,'団体学校リスト'!$B$3:$G$40,6),"   ")</f>
        <v>福　井</v>
      </c>
      <c r="Z30" s="639" t="s">
        <v>3</v>
      </c>
      <c r="AA30" s="33">
        <v>16</v>
      </c>
      <c r="AB30" s="649" t="s">
        <v>36</v>
      </c>
      <c r="AC30" s="29"/>
    </row>
    <row r="31" spans="1:29" s="2" customFormat="1" ht="21" customHeight="1" thickTop="1">
      <c r="A31" s="5"/>
      <c r="B31" s="5"/>
      <c r="C31" s="649"/>
      <c r="D31" s="33"/>
      <c r="E31" s="656"/>
      <c r="F31" s="603"/>
      <c r="G31" s="600"/>
      <c r="H31" s="600"/>
      <c r="I31" s="652"/>
      <c r="J31" s="654"/>
      <c r="K31" s="208"/>
      <c r="L31" s="208"/>
      <c r="M31" s="410"/>
      <c r="N31" s="324"/>
      <c r="O31" s="281"/>
      <c r="P31" s="281"/>
      <c r="Q31" s="318"/>
      <c r="R31" s="324"/>
      <c r="S31" s="281"/>
      <c r="T31" s="346"/>
      <c r="U31" s="642"/>
      <c r="V31" s="603"/>
      <c r="W31" s="638" t="e">
        <f>VLOOKUP(#REF!,'[1]男女出場校リスト'!$B$3:$H$20,5)&amp;" "&amp;"１"</f>
        <v>#REF!</v>
      </c>
      <c r="X31" s="600"/>
      <c r="Y31" s="638"/>
      <c r="Z31" s="640"/>
      <c r="AA31" s="33"/>
      <c r="AB31" s="649"/>
      <c r="AC31" s="29"/>
    </row>
    <row r="32" spans="1:29" s="2" customFormat="1" ht="9" customHeight="1">
      <c r="A32" s="5"/>
      <c r="B32" s="5"/>
      <c r="C32" s="73"/>
      <c r="D32" s="33"/>
      <c r="E32" s="111"/>
      <c r="F32" s="46"/>
      <c r="G32" s="79"/>
      <c r="H32" s="108"/>
      <c r="I32" s="113"/>
      <c r="J32" s="87"/>
      <c r="K32" s="208"/>
      <c r="L32" s="208"/>
      <c r="M32" s="410"/>
      <c r="N32" s="324"/>
      <c r="O32" s="281"/>
      <c r="P32" s="281"/>
      <c r="Q32" s="318"/>
      <c r="R32" s="324"/>
      <c r="S32" s="643" t="s">
        <v>160</v>
      </c>
      <c r="T32" s="208"/>
      <c r="W32" s="8"/>
      <c r="X32" s="8"/>
      <c r="AA32" s="33"/>
      <c r="AB32" s="180"/>
      <c r="AC32" s="29"/>
    </row>
    <row r="33" spans="1:29" s="2" customFormat="1" ht="21" customHeight="1" thickBot="1">
      <c r="A33" s="101"/>
      <c r="B33" s="101"/>
      <c r="C33" s="179"/>
      <c r="D33" s="33"/>
      <c r="E33" s="34" t="s">
        <v>33</v>
      </c>
      <c r="F33" s="29"/>
      <c r="G33" s="98"/>
      <c r="H33" s="98"/>
      <c r="I33" s="58"/>
      <c r="J33" s="58"/>
      <c r="K33" s="208"/>
      <c r="L33" s="643" t="s">
        <v>88</v>
      </c>
      <c r="M33" s="405"/>
      <c r="N33" s="324"/>
      <c r="O33" s="281"/>
      <c r="P33" s="281"/>
      <c r="Q33" s="318"/>
      <c r="R33" s="456"/>
      <c r="S33" s="643"/>
      <c r="T33" s="208"/>
      <c r="U33" s="82" t="s">
        <v>44</v>
      </c>
      <c r="V33" s="46"/>
      <c r="W33" s="86"/>
      <c r="X33" s="48"/>
      <c r="Y33" s="66"/>
      <c r="Z33" s="66"/>
      <c r="AA33" s="303"/>
      <c r="AB33" s="180"/>
      <c r="AC33" s="29"/>
    </row>
    <row r="34" spans="1:29" s="2" customFormat="1" ht="21" customHeight="1" thickTop="1">
      <c r="A34" s="101"/>
      <c r="B34" s="101"/>
      <c r="C34" s="649" t="s">
        <v>32</v>
      </c>
      <c r="D34" s="33">
        <v>34</v>
      </c>
      <c r="E34" s="655" t="str">
        <f>_xlfn.IFERROR(VLOOKUP(D34,'団体学校リスト'!$B$3:$G$40,2),"  ")</f>
        <v>かえつ有明</v>
      </c>
      <c r="F34" s="602" t="s">
        <v>1</v>
      </c>
      <c r="G34" s="599" t="str">
        <f>_xlfn.IFERROR(VLOOKUP(D34,'団体学校リスト'!$B$3:$G$40,4),"  ")</f>
        <v>東　京</v>
      </c>
      <c r="H34" s="599" t="s">
        <v>2</v>
      </c>
      <c r="I34" s="651" t="str">
        <f>_xlfn.IFERROR(VLOOKUP(D34,'団体学校リスト'!$B$3:$G$40,6),"   ")</f>
        <v>東京</v>
      </c>
      <c r="J34" s="653" t="s">
        <v>3</v>
      </c>
      <c r="K34" s="321"/>
      <c r="L34" s="644"/>
      <c r="M34" s="534" t="s">
        <v>291</v>
      </c>
      <c r="N34" s="541"/>
      <c r="O34" s="239"/>
      <c r="P34" s="239"/>
      <c r="Q34" s="535"/>
      <c r="R34" s="239" t="s">
        <v>296</v>
      </c>
      <c r="S34" s="645"/>
      <c r="T34" s="281"/>
      <c r="U34" s="641" t="str">
        <f>_xlfn.IFERROR(VLOOKUP(AA34,'団体学校リスト'!$B$3:$G$40,2),"  ")</f>
        <v>関西</v>
      </c>
      <c r="V34" s="602" t="s">
        <v>1</v>
      </c>
      <c r="W34" s="637" t="str">
        <f>_xlfn.IFERROR(VLOOKUP(AA34,'団体学校リスト'!$B$3:$G$40,4),"  ")</f>
        <v>中　国</v>
      </c>
      <c r="X34" s="599" t="s">
        <v>2</v>
      </c>
      <c r="Y34" s="637" t="str">
        <f>_xlfn.IFERROR(VLOOKUP(AA34,'団体学校リスト'!$B$3:$G$40,6),"   ")</f>
        <v>岡山</v>
      </c>
      <c r="Z34" s="639" t="s">
        <v>3</v>
      </c>
      <c r="AA34" s="304">
        <v>33</v>
      </c>
      <c r="AB34" s="649" t="s">
        <v>37</v>
      </c>
      <c r="AC34" s="29"/>
    </row>
    <row r="35" spans="1:29" s="2" customFormat="1" ht="21" customHeight="1">
      <c r="A35" s="101"/>
      <c r="B35" s="101"/>
      <c r="C35" s="649"/>
      <c r="D35" s="106"/>
      <c r="E35" s="656"/>
      <c r="F35" s="603"/>
      <c r="G35" s="600"/>
      <c r="H35" s="600"/>
      <c r="I35" s="652"/>
      <c r="J35" s="654"/>
      <c r="K35" s="672" t="s">
        <v>151</v>
      </c>
      <c r="L35" s="406"/>
      <c r="M35" s="412"/>
      <c r="N35" s="324"/>
      <c r="O35" s="281"/>
      <c r="P35" s="281"/>
      <c r="Q35" s="341"/>
      <c r="R35" s="281"/>
      <c r="S35" s="408"/>
      <c r="T35" s="674" t="s">
        <v>89</v>
      </c>
      <c r="U35" s="642"/>
      <c r="V35" s="603"/>
      <c r="W35" s="638" t="e">
        <f>VLOOKUP(#REF!,'[1]男女出場校リスト'!$B$3:$H$20,5)&amp;" "&amp;"１"</f>
        <v>#REF!</v>
      </c>
      <c r="X35" s="600"/>
      <c r="Y35" s="638"/>
      <c r="Z35" s="640"/>
      <c r="AA35" s="304"/>
      <c r="AB35" s="649"/>
      <c r="AC35" s="29"/>
    </row>
    <row r="36" spans="1:29" s="2" customFormat="1" ht="9" customHeight="1" thickBot="1">
      <c r="A36" s="101"/>
      <c r="B36" s="101"/>
      <c r="C36" s="73"/>
      <c r="D36" s="106"/>
      <c r="E36" s="111"/>
      <c r="F36" s="46"/>
      <c r="G36" s="79"/>
      <c r="H36" s="108"/>
      <c r="I36" s="113"/>
      <c r="J36" s="87"/>
      <c r="K36" s="644"/>
      <c r="L36" s="419"/>
      <c r="M36" s="412"/>
      <c r="N36" s="324"/>
      <c r="O36" s="281"/>
      <c r="P36" s="281"/>
      <c r="Q36" s="341"/>
      <c r="R36" s="281"/>
      <c r="S36" s="327"/>
      <c r="T36" s="645"/>
      <c r="U36" s="132"/>
      <c r="V36" s="46"/>
      <c r="W36" s="79"/>
      <c r="X36" s="108"/>
      <c r="Y36" s="87"/>
      <c r="Z36" s="87"/>
      <c r="AA36" s="304"/>
      <c r="AB36" s="73"/>
      <c r="AC36" s="29"/>
    </row>
    <row r="37" spans="1:30" s="2" customFormat="1" ht="21" customHeight="1" thickTop="1">
      <c r="A37" s="101"/>
      <c r="B37" s="101"/>
      <c r="C37" s="73"/>
      <c r="D37" s="33"/>
      <c r="E37" s="34" t="s">
        <v>48</v>
      </c>
      <c r="F37" s="104"/>
      <c r="G37" s="104"/>
      <c r="H37" s="104"/>
      <c r="I37" s="104"/>
      <c r="J37" s="104"/>
      <c r="K37" s="643"/>
      <c r="L37" s="536" t="s">
        <v>37</v>
      </c>
      <c r="M37" s="531"/>
      <c r="N37" s="541"/>
      <c r="O37" s="239"/>
      <c r="P37" s="239"/>
      <c r="Q37" s="535"/>
      <c r="R37" s="239"/>
      <c r="S37" s="239" t="s">
        <v>147</v>
      </c>
      <c r="T37" s="645"/>
      <c r="U37" s="82" t="s">
        <v>45</v>
      </c>
      <c r="V37" s="46"/>
      <c r="W37" s="86"/>
      <c r="X37" s="48"/>
      <c r="Y37" s="66"/>
      <c r="Z37" s="66"/>
      <c r="AA37" s="303"/>
      <c r="AB37" s="73"/>
      <c r="AC37" s="101"/>
      <c r="AD37" s="24"/>
    </row>
    <row r="38" spans="1:30" s="2" customFormat="1" ht="21" customHeight="1" thickBot="1">
      <c r="A38" s="101"/>
      <c r="B38" s="101"/>
      <c r="C38" s="649" t="s">
        <v>142</v>
      </c>
      <c r="D38" s="33">
        <v>20</v>
      </c>
      <c r="E38" s="655" t="str">
        <f>_xlfn.IFERROR(VLOOKUP(D38,'団体学校リスト'!$B$3:$G$35,2),"  ")</f>
        <v>光泉ｶﾄﾘｯｸ</v>
      </c>
      <c r="F38" s="602" t="s">
        <v>1</v>
      </c>
      <c r="G38" s="599" t="str">
        <f>_xlfn.IFERROR(VLOOKUP(D38,'団体学校リスト'!$B$3:$G$35,4),"  ")</f>
        <v>近　畿</v>
      </c>
      <c r="H38" s="599" t="s">
        <v>2</v>
      </c>
      <c r="I38" s="651" t="str">
        <f>_xlfn.IFERROR(VLOOKUP(D38,'団体学校リスト'!$B$3:$G$35,6),"   ")</f>
        <v>滋　賀</v>
      </c>
      <c r="J38" s="653" t="s">
        <v>3</v>
      </c>
      <c r="K38" s="673"/>
      <c r="L38" s="410"/>
      <c r="M38" s="413"/>
      <c r="N38" s="324"/>
      <c r="O38" s="281"/>
      <c r="P38" s="281"/>
      <c r="Q38" s="341"/>
      <c r="R38" s="281"/>
      <c r="S38" s="281"/>
      <c r="T38" s="650"/>
      <c r="U38" s="641" t="str">
        <f>_xlfn.IFERROR(VLOOKUP(AA38,'団体学校リスト'!$B$3:$G$40,2),"  ")</f>
        <v>日大第三</v>
      </c>
      <c r="V38" s="602" t="s">
        <v>1</v>
      </c>
      <c r="W38" s="637" t="str">
        <f>_xlfn.IFERROR(VLOOKUP(AA38,'団体学校リスト'!$B$3:$G$40,4),"  ")</f>
        <v>東　京</v>
      </c>
      <c r="X38" s="599" t="s">
        <v>2</v>
      </c>
      <c r="Y38" s="637" t="str">
        <f>_xlfn.IFERROR(VLOOKUP(AA38,'団体学校リスト'!$B$3:$G$40,6),"   ")</f>
        <v>東　京</v>
      </c>
      <c r="Z38" s="639" t="s">
        <v>3</v>
      </c>
      <c r="AA38" s="304">
        <v>8</v>
      </c>
      <c r="AB38" s="649" t="s">
        <v>147</v>
      </c>
      <c r="AC38" s="101"/>
      <c r="AD38" s="24"/>
    </row>
    <row r="39" spans="1:30" s="2" customFormat="1" ht="21" customHeight="1" thickTop="1">
      <c r="A39" s="101"/>
      <c r="B39" s="101"/>
      <c r="C39" s="649"/>
      <c r="D39" s="33"/>
      <c r="E39" s="656"/>
      <c r="F39" s="603"/>
      <c r="G39" s="600"/>
      <c r="H39" s="600"/>
      <c r="I39" s="652"/>
      <c r="J39" s="654"/>
      <c r="K39" s="281"/>
      <c r="L39" s="420"/>
      <c r="M39" s="414"/>
      <c r="N39" s="324"/>
      <c r="O39" s="281"/>
      <c r="P39" s="281"/>
      <c r="Q39" s="341"/>
      <c r="R39" s="329"/>
      <c r="S39" s="281"/>
      <c r="T39" s="347"/>
      <c r="U39" s="642"/>
      <c r="V39" s="603"/>
      <c r="W39" s="638" t="e">
        <f>VLOOKUP(#REF!,'[1]男女出場校リスト'!$B$3:$H$20,5)&amp;" "&amp;"１"</f>
        <v>#REF!</v>
      </c>
      <c r="X39" s="600"/>
      <c r="Y39" s="638"/>
      <c r="Z39" s="640"/>
      <c r="AA39" s="304"/>
      <c r="AB39" s="649"/>
      <c r="AC39" s="101"/>
      <c r="AD39" s="24"/>
    </row>
    <row r="40" spans="1:30" s="2" customFormat="1" ht="9" customHeight="1">
      <c r="A40" s="101"/>
      <c r="B40" s="101"/>
      <c r="C40" s="73"/>
      <c r="D40" s="33"/>
      <c r="E40" s="111"/>
      <c r="F40" s="46"/>
      <c r="G40" s="79"/>
      <c r="H40" s="108"/>
      <c r="I40" s="113"/>
      <c r="J40" s="87"/>
      <c r="K40" s="281"/>
      <c r="L40" s="420"/>
      <c r="M40" s="414"/>
      <c r="N40" s="341"/>
      <c r="O40" s="281"/>
      <c r="P40" s="281"/>
      <c r="Q40" s="341"/>
      <c r="R40" s="329"/>
      <c r="S40" s="281"/>
      <c r="T40" s="329"/>
      <c r="U40" s="132"/>
      <c r="V40" s="46"/>
      <c r="W40" s="79"/>
      <c r="X40" s="108"/>
      <c r="Y40" s="87"/>
      <c r="Z40" s="87"/>
      <c r="AA40" s="304"/>
      <c r="AB40" s="73"/>
      <c r="AC40" s="101"/>
      <c r="AD40" s="24"/>
    </row>
    <row r="41" spans="1:30" s="2" customFormat="1" ht="21" customHeight="1" thickBot="1">
      <c r="A41" s="110"/>
      <c r="B41" s="110"/>
      <c r="C41" s="73"/>
      <c r="D41" s="33"/>
      <c r="E41" s="34" t="s">
        <v>78</v>
      </c>
      <c r="F41" s="104"/>
      <c r="G41" s="104"/>
      <c r="H41" s="104"/>
      <c r="I41" s="104"/>
      <c r="J41" s="104"/>
      <c r="K41" s="281"/>
      <c r="L41" s="420"/>
      <c r="M41" s="670"/>
      <c r="N41" s="457"/>
      <c r="O41" s="411"/>
      <c r="P41" s="411"/>
      <c r="Q41" s="457"/>
      <c r="R41" s="643"/>
      <c r="S41" s="281"/>
      <c r="T41" s="329"/>
      <c r="U41" s="82" t="s">
        <v>15</v>
      </c>
      <c r="V41" s="46"/>
      <c r="W41" s="86"/>
      <c r="X41" s="48"/>
      <c r="Y41" s="66"/>
      <c r="Z41" s="66"/>
      <c r="AA41" s="303"/>
      <c r="AB41" s="73"/>
      <c r="AC41" s="101"/>
      <c r="AD41" s="24"/>
    </row>
    <row r="42" spans="1:30" s="2" customFormat="1" ht="21" customHeight="1" thickBot="1" thickTop="1">
      <c r="A42" s="110"/>
      <c r="B42" s="110"/>
      <c r="C42" s="649" t="s">
        <v>143</v>
      </c>
      <c r="D42" s="33">
        <v>22</v>
      </c>
      <c r="E42" s="655" t="str">
        <f>_xlfn.IFERROR(VLOOKUP(D42,'団体学校リスト'!$B$3:$G$35,2),"  ")</f>
        <v>甲南</v>
      </c>
      <c r="F42" s="602" t="s">
        <v>1</v>
      </c>
      <c r="G42" s="599" t="str">
        <f>_xlfn.IFERROR(VLOOKUP(D42,'団体学校リスト'!$B$3:$G$35,4),"  ")</f>
        <v>近　畿</v>
      </c>
      <c r="H42" s="599" t="s">
        <v>2</v>
      </c>
      <c r="I42" s="651" t="str">
        <f>_xlfn.IFERROR(VLOOKUP(D42,'団体学校リスト'!$B$3:$G$35,6),"   ")</f>
        <v>兵　庫</v>
      </c>
      <c r="J42" s="653" t="s">
        <v>3</v>
      </c>
      <c r="K42" s="344"/>
      <c r="L42" s="421"/>
      <c r="M42" s="671"/>
      <c r="N42" s="536" t="s">
        <v>290</v>
      </c>
      <c r="O42" s="239"/>
      <c r="P42" s="239"/>
      <c r="Q42" s="529" t="s">
        <v>147</v>
      </c>
      <c r="R42" s="645"/>
      <c r="S42" s="281"/>
      <c r="T42" s="339"/>
      <c r="U42" s="641" t="str">
        <f>_xlfn.IFERROR(VLOOKUP(AA42,'団体学校リスト'!$B$3:$G$40,2),"  ")</f>
        <v>霞ヶ浦</v>
      </c>
      <c r="V42" s="602" t="s">
        <v>1</v>
      </c>
      <c r="W42" s="637" t="str">
        <f>_xlfn.IFERROR(VLOOKUP(AA42,'団体学校リスト'!$B$3:$G$40,4),"  ")</f>
        <v>北関東</v>
      </c>
      <c r="X42" s="599" t="s">
        <v>2</v>
      </c>
      <c r="Y42" s="637" t="str">
        <f>_xlfn.IFERROR(VLOOKUP(AA42,'団体学校リスト'!$B$3:$G$40,6),"   ")</f>
        <v>茨　城</v>
      </c>
      <c r="Z42" s="639" t="s">
        <v>3</v>
      </c>
      <c r="AA42" s="304">
        <v>31</v>
      </c>
      <c r="AB42" s="649" t="s">
        <v>148</v>
      </c>
      <c r="AC42" s="101"/>
      <c r="AD42" s="24"/>
    </row>
    <row r="43" spans="1:30" s="2" customFormat="1" ht="21" customHeight="1" thickTop="1">
      <c r="A43" s="110"/>
      <c r="B43" s="110"/>
      <c r="C43" s="649"/>
      <c r="D43" s="33"/>
      <c r="E43" s="656"/>
      <c r="F43" s="603"/>
      <c r="G43" s="600"/>
      <c r="H43" s="600"/>
      <c r="I43" s="652"/>
      <c r="J43" s="654"/>
      <c r="K43" s="643" t="s">
        <v>152</v>
      </c>
      <c r="L43" s="422"/>
      <c r="M43" s="411"/>
      <c r="N43" s="317"/>
      <c r="O43" s="281"/>
      <c r="P43" s="281"/>
      <c r="Q43" s="208"/>
      <c r="R43" s="318"/>
      <c r="S43" s="455"/>
      <c r="T43" s="643" t="s">
        <v>90</v>
      </c>
      <c r="U43" s="642"/>
      <c r="V43" s="603"/>
      <c r="W43" s="638" t="e">
        <f>VLOOKUP(#REF!,'[1]男女出場校リスト'!$B$3:$H$20,5)&amp;" "&amp;"１"</f>
        <v>#REF!</v>
      </c>
      <c r="X43" s="600"/>
      <c r="Y43" s="638"/>
      <c r="Z43" s="640"/>
      <c r="AA43" s="304"/>
      <c r="AB43" s="649"/>
      <c r="AC43" s="101"/>
      <c r="AD43" s="24"/>
    </row>
    <row r="44" spans="1:30" s="2" customFormat="1" ht="9" customHeight="1" thickBot="1">
      <c r="A44" s="110"/>
      <c r="B44" s="110"/>
      <c r="C44" s="73"/>
      <c r="D44" s="33"/>
      <c r="E44" s="111"/>
      <c r="F44" s="46"/>
      <c r="G44" s="79"/>
      <c r="H44" s="108"/>
      <c r="I44" s="113"/>
      <c r="J44" s="87"/>
      <c r="K44" s="643"/>
      <c r="L44" s="423"/>
      <c r="M44" s="411"/>
      <c r="N44" s="317"/>
      <c r="O44" s="281"/>
      <c r="P44" s="281"/>
      <c r="Q44" s="208"/>
      <c r="R44" s="318"/>
      <c r="S44" s="343"/>
      <c r="T44" s="643"/>
      <c r="U44" s="132"/>
      <c r="V44" s="46"/>
      <c r="W44" s="79"/>
      <c r="X44" s="108"/>
      <c r="Y44" s="87"/>
      <c r="Z44" s="87"/>
      <c r="AA44" s="304"/>
      <c r="AB44" s="73"/>
      <c r="AC44" s="101"/>
      <c r="AD44" s="24"/>
    </row>
    <row r="45" spans="1:29" s="2" customFormat="1" ht="21" customHeight="1" thickTop="1">
      <c r="A45" s="110"/>
      <c r="B45" s="110"/>
      <c r="C45" s="73"/>
      <c r="D45" s="33"/>
      <c r="E45" s="34" t="s">
        <v>35</v>
      </c>
      <c r="F45" s="105"/>
      <c r="G45" s="105"/>
      <c r="H45" s="105"/>
      <c r="I45" s="107"/>
      <c r="J45" s="107"/>
      <c r="K45" s="644"/>
      <c r="L45" s="540" t="s">
        <v>37</v>
      </c>
      <c r="M45" s="237"/>
      <c r="N45" s="238"/>
      <c r="O45" s="239"/>
      <c r="P45" s="239"/>
      <c r="Q45" s="529"/>
      <c r="R45" s="534"/>
      <c r="S45" s="557" t="s">
        <v>37</v>
      </c>
      <c r="T45" s="645"/>
      <c r="U45" s="82" t="s">
        <v>158</v>
      </c>
      <c r="V45" s="46"/>
      <c r="W45" s="86"/>
      <c r="X45" s="48"/>
      <c r="Y45" s="66"/>
      <c r="Z45" s="66"/>
      <c r="AA45" s="303"/>
      <c r="AB45" s="73"/>
      <c r="AC45" s="29"/>
    </row>
    <row r="46" spans="1:29" s="2" customFormat="1" ht="21" customHeight="1">
      <c r="A46" s="5"/>
      <c r="B46" s="5"/>
      <c r="C46" s="649" t="s">
        <v>81</v>
      </c>
      <c r="D46" s="33">
        <v>28</v>
      </c>
      <c r="E46" s="655" t="str">
        <f>_xlfn.IFERROR(VLOOKUP(D46,'団体学校リスト'!$B$3:$G$35,2),"  ")</f>
        <v>折尾愛真</v>
      </c>
      <c r="F46" s="602" t="s">
        <v>1</v>
      </c>
      <c r="G46" s="599" t="str">
        <f>_xlfn.IFERROR(VLOOKUP(D46,'団体学校リスト'!$B$3:$G$35,4),"  ")</f>
        <v>九　州</v>
      </c>
      <c r="H46" s="599" t="s">
        <v>2</v>
      </c>
      <c r="I46" s="651" t="str">
        <f>_xlfn.IFERROR(VLOOKUP(D46,'団体学校リスト'!$B$3:$G$35,6),"   ")</f>
        <v>福　岡</v>
      </c>
      <c r="J46" s="653" t="s">
        <v>3</v>
      </c>
      <c r="K46" s="669"/>
      <c r="L46" s="322"/>
      <c r="M46" s="408"/>
      <c r="N46" s="317"/>
      <c r="O46" s="281"/>
      <c r="P46" s="281"/>
      <c r="Q46" s="208"/>
      <c r="R46" s="323"/>
      <c r="S46" s="318"/>
      <c r="T46" s="650"/>
      <c r="U46" s="641" t="str">
        <f>_xlfn.IFERROR(VLOOKUP(AA46,'団体学校リスト'!$B$3:$G$40,2),"  ")</f>
        <v>広島国際学院</v>
      </c>
      <c r="V46" s="602" t="s">
        <v>1</v>
      </c>
      <c r="W46" s="637" t="str">
        <f>_xlfn.IFERROR(VLOOKUP(AA46,'団体学校リスト'!$B$3:$G$40,4),"  ")</f>
        <v>近　畿</v>
      </c>
      <c r="X46" s="599" t="s">
        <v>2</v>
      </c>
      <c r="Y46" s="637" t="str">
        <f>_xlfn.IFERROR(VLOOKUP(AA46,'団体学校リスト'!$B$3:$G$40,6),"   ")</f>
        <v>広　島</v>
      </c>
      <c r="Z46" s="639" t="s">
        <v>3</v>
      </c>
      <c r="AA46" s="304">
        <v>24</v>
      </c>
      <c r="AB46" s="649" t="s">
        <v>149</v>
      </c>
      <c r="AC46" s="29"/>
    </row>
    <row r="47" spans="1:29" s="2" customFormat="1" ht="21" customHeight="1">
      <c r="A47" s="5"/>
      <c r="B47" s="5"/>
      <c r="C47" s="649"/>
      <c r="D47" s="33"/>
      <c r="E47" s="656"/>
      <c r="F47" s="603"/>
      <c r="G47" s="600"/>
      <c r="H47" s="600"/>
      <c r="I47" s="652"/>
      <c r="J47" s="654"/>
      <c r="K47" s="348"/>
      <c r="L47" s="644" t="s">
        <v>91</v>
      </c>
      <c r="M47" s="415"/>
      <c r="N47" s="349"/>
      <c r="O47" s="350"/>
      <c r="P47" s="348"/>
      <c r="Q47" s="348"/>
      <c r="R47" s="458"/>
      <c r="S47" s="645" t="s">
        <v>94</v>
      </c>
      <c r="T47" s="351"/>
      <c r="U47" s="642"/>
      <c r="V47" s="603"/>
      <c r="W47" s="638" t="e">
        <f>VLOOKUP(#REF!,'[1]男女出場校リスト'!$B$3:$H$20,5)&amp;" "&amp;"１"</f>
        <v>#REF!</v>
      </c>
      <c r="X47" s="600"/>
      <c r="Y47" s="638"/>
      <c r="Z47" s="640"/>
      <c r="AA47" s="304"/>
      <c r="AB47" s="649"/>
      <c r="AC47" s="29"/>
    </row>
    <row r="48" spans="1:29" s="2" customFormat="1" ht="9" customHeight="1" thickBot="1">
      <c r="A48"/>
      <c r="B48"/>
      <c r="C48" s="181"/>
      <c r="D48" s="33"/>
      <c r="G48" s="8"/>
      <c r="H48" s="8"/>
      <c r="I48" s="1"/>
      <c r="J48" s="1"/>
      <c r="K48" s="348"/>
      <c r="L48" s="644"/>
      <c r="M48" s="416"/>
      <c r="N48" s="349"/>
      <c r="O48" s="348"/>
      <c r="P48" s="348"/>
      <c r="Q48" s="348"/>
      <c r="R48" s="352"/>
      <c r="S48" s="645"/>
      <c r="T48" s="353"/>
      <c r="W48" s="8"/>
      <c r="X48" s="8"/>
      <c r="AA48" s="33"/>
      <c r="AB48" s="181"/>
      <c r="AC48" s="29"/>
    </row>
    <row r="49" spans="1:29" s="2" customFormat="1" ht="21" customHeight="1" thickTop="1">
      <c r="A49"/>
      <c r="B49"/>
      <c r="C49" s="73"/>
      <c r="D49" s="33"/>
      <c r="E49" s="34" t="s">
        <v>17</v>
      </c>
      <c r="F49" s="105"/>
      <c r="G49" s="105"/>
      <c r="H49" s="105"/>
      <c r="I49" s="107"/>
      <c r="J49" s="107"/>
      <c r="K49" s="348"/>
      <c r="L49" s="643"/>
      <c r="M49" s="523" t="s">
        <v>37</v>
      </c>
      <c r="N49" s="524"/>
      <c r="O49" s="524"/>
      <c r="P49" s="524"/>
      <c r="Q49" s="524"/>
      <c r="R49" s="559" t="s">
        <v>268</v>
      </c>
      <c r="S49" s="643"/>
      <c r="T49" s="353"/>
      <c r="U49" s="82" t="s">
        <v>159</v>
      </c>
      <c r="V49" s="46"/>
      <c r="W49" s="86"/>
      <c r="X49" s="48"/>
      <c r="Y49" s="66"/>
      <c r="Z49" s="66"/>
      <c r="AA49" s="33"/>
      <c r="AB49" s="181"/>
      <c r="AC49" s="29"/>
    </row>
    <row r="50" spans="1:29" s="2" customFormat="1" ht="21" customHeight="1" thickBot="1">
      <c r="A50"/>
      <c r="B50"/>
      <c r="C50" s="649" t="s">
        <v>82</v>
      </c>
      <c r="D50" s="33">
        <v>10</v>
      </c>
      <c r="E50" s="655" t="str">
        <f>_xlfn.IFERROR(VLOOKUP(D50,'団体学校リスト'!$B$3:$G$35,2),"  ")</f>
        <v>東京学館浦安</v>
      </c>
      <c r="F50" s="602" t="s">
        <v>1</v>
      </c>
      <c r="G50" s="599" t="str">
        <f>_xlfn.IFERROR(VLOOKUP(D50,'団体学校リスト'!$B$3:$G$35,4),"  ")</f>
        <v>南関東</v>
      </c>
      <c r="H50" s="599" t="s">
        <v>2</v>
      </c>
      <c r="I50" s="651" t="str">
        <f>_xlfn.IFERROR(VLOOKUP(D50,'団体学校リスト'!$B$3:$G$35,6),"   ")</f>
        <v>千　葉</v>
      </c>
      <c r="J50" s="653" t="s">
        <v>3</v>
      </c>
      <c r="K50" s="354"/>
      <c r="L50" s="355"/>
      <c r="M50" s="417"/>
      <c r="N50" s="348"/>
      <c r="O50" s="348"/>
      <c r="P50" s="348"/>
      <c r="Q50" s="348"/>
      <c r="R50" s="356"/>
      <c r="S50" s="350"/>
      <c r="T50" s="357"/>
      <c r="U50" s="641" t="str">
        <f>_xlfn.IFERROR(VLOOKUP(AA50,'団体学校リスト'!$B$3:$G$40,2),"  ")</f>
        <v>清風</v>
      </c>
      <c r="V50" s="602" t="s">
        <v>1</v>
      </c>
      <c r="W50" s="637" t="str">
        <f>_xlfn.IFERROR(VLOOKUP(AA50,'団体学校リスト'!$B$3:$G$40,4),"  ")</f>
        <v>近　畿</v>
      </c>
      <c r="X50" s="599" t="s">
        <v>2</v>
      </c>
      <c r="Y50" s="637" t="str">
        <f>_xlfn.IFERROR(VLOOKUP(AA50,'団体学校リスト'!$B$3:$G$40,6),"   ")</f>
        <v>大　阪</v>
      </c>
      <c r="Z50" s="639" t="s">
        <v>3</v>
      </c>
      <c r="AA50" s="33">
        <v>32</v>
      </c>
      <c r="AB50" s="649" t="s">
        <v>150</v>
      </c>
      <c r="AC50" s="29"/>
    </row>
    <row r="51" spans="3:28" ht="21" customHeight="1" thickTop="1">
      <c r="C51" s="649"/>
      <c r="D51" s="33"/>
      <c r="E51" s="656"/>
      <c r="F51" s="603"/>
      <c r="G51" s="600"/>
      <c r="H51" s="600"/>
      <c r="I51" s="652"/>
      <c r="J51" s="654"/>
      <c r="K51" s="178"/>
      <c r="L51" s="178"/>
      <c r="M51" s="418"/>
      <c r="N51" s="178"/>
      <c r="O51" s="181"/>
      <c r="P51" s="178"/>
      <c r="Q51" s="178"/>
      <c r="R51" s="178"/>
      <c r="S51" s="358"/>
      <c r="T51" s="178"/>
      <c r="U51" s="642"/>
      <c r="V51" s="603"/>
      <c r="W51" s="638" t="e">
        <f>VLOOKUP(#REF!,'[1]男女出場校リスト'!$B$3:$H$20,5)&amp;" "&amp;"１"</f>
        <v>#REF!</v>
      </c>
      <c r="X51" s="600"/>
      <c r="Y51" s="638"/>
      <c r="Z51" s="640"/>
      <c r="AB51" s="649"/>
    </row>
    <row r="52" spans="4:20" ht="21" customHeight="1">
      <c r="D52" s="302"/>
      <c r="K52" s="178"/>
      <c r="L52" s="178"/>
      <c r="M52" s="178"/>
      <c r="N52" s="178"/>
      <c r="O52" s="178"/>
      <c r="P52" s="178"/>
      <c r="Q52" s="178"/>
      <c r="R52" s="178"/>
      <c r="S52" s="178"/>
      <c r="T52" s="178"/>
    </row>
    <row r="53" spans="4:20" ht="21" customHeight="1">
      <c r="D53" s="302"/>
      <c r="K53" s="178"/>
      <c r="L53" s="178"/>
      <c r="M53" s="178"/>
      <c r="N53" s="178"/>
      <c r="O53" s="178"/>
      <c r="P53" s="178"/>
      <c r="Q53" s="178"/>
      <c r="R53" s="178"/>
      <c r="S53" s="178"/>
      <c r="T53" s="178"/>
    </row>
    <row r="54" spans="3:29" ht="36" customHeight="1">
      <c r="C54" s="188" t="s">
        <v>184</v>
      </c>
      <c r="D54" s="70"/>
      <c r="E54" s="91"/>
      <c r="F54" s="92"/>
      <c r="G54" s="58"/>
      <c r="H54" s="58"/>
      <c r="I54" s="75"/>
      <c r="J54" s="75"/>
      <c r="K54" s="309"/>
      <c r="L54" s="310"/>
      <c r="M54" s="311"/>
      <c r="N54" s="164"/>
      <c r="O54" s="178"/>
      <c r="P54" s="164"/>
      <c r="Q54" s="312"/>
      <c r="R54" s="312"/>
      <c r="S54" s="313"/>
      <c r="T54" s="314"/>
      <c r="U54" s="94"/>
      <c r="V54" s="45"/>
      <c r="W54" s="97"/>
      <c r="X54" s="97"/>
      <c r="Y54" s="58"/>
      <c r="Z54" s="58"/>
      <c r="AA54" s="197"/>
      <c r="AB54" s="179"/>
      <c r="AC54" s="29"/>
    </row>
    <row r="55" spans="3:29" ht="21" customHeight="1">
      <c r="C55" s="88"/>
      <c r="D55" s="70"/>
      <c r="E55" s="91"/>
      <c r="F55" s="92"/>
      <c r="G55" s="58"/>
      <c r="H55" s="58"/>
      <c r="I55" s="75"/>
      <c r="J55" s="75"/>
      <c r="K55" s="309"/>
      <c r="L55" s="310"/>
      <c r="M55" s="311"/>
      <c r="N55" s="164"/>
      <c r="O55" s="178"/>
      <c r="P55" s="164"/>
      <c r="Q55" s="312"/>
      <c r="R55" s="312"/>
      <c r="S55" s="313"/>
      <c r="T55" s="314"/>
      <c r="U55" s="94"/>
      <c r="V55" s="45"/>
      <c r="W55" s="97"/>
      <c r="X55" s="97"/>
      <c r="Y55" s="58"/>
      <c r="Z55" s="58"/>
      <c r="AA55" s="197"/>
      <c r="AB55" s="179"/>
      <c r="AC55" s="29"/>
    </row>
    <row r="56" spans="3:29" ht="21.75" customHeight="1">
      <c r="C56" s="170"/>
      <c r="D56" s="33"/>
      <c r="E56" s="34" t="s">
        <v>98</v>
      </c>
      <c r="F56" s="29"/>
      <c r="G56" s="98"/>
      <c r="H56" s="98"/>
      <c r="I56" s="58"/>
      <c r="J56" s="58"/>
      <c r="K56" s="309"/>
      <c r="L56" s="179"/>
      <c r="M56" s="179"/>
      <c r="N56" s="659" t="s">
        <v>128</v>
      </c>
      <c r="O56" s="659"/>
      <c r="P56" s="659"/>
      <c r="Q56" s="659"/>
      <c r="R56" s="179"/>
      <c r="S56" s="309"/>
      <c r="T56" s="359"/>
      <c r="U56" s="82" t="s">
        <v>162</v>
      </c>
      <c r="V56" s="46"/>
      <c r="W56" s="86"/>
      <c r="X56" s="48"/>
      <c r="Y56" s="66"/>
      <c r="Z56" s="66"/>
      <c r="AA56" s="303"/>
      <c r="AB56" s="179"/>
      <c r="AC56" s="29"/>
    </row>
    <row r="57" spans="3:29" ht="21" customHeight="1" thickBot="1">
      <c r="C57" s="604">
        <v>1</v>
      </c>
      <c r="D57" s="33">
        <v>2</v>
      </c>
      <c r="E57" s="655" t="str">
        <f>_xlfn.IFERROR(VLOOKUP(D57,'団体学校リスト'!$B$3:$G$35,2),"  ")</f>
        <v>岩手</v>
      </c>
      <c r="F57" s="602" t="s">
        <v>1</v>
      </c>
      <c r="G57" s="599" t="str">
        <f>_xlfn.IFERROR(VLOOKUP(D57,'団体学校リスト'!$B$3:$G$35,4),"  ")</f>
        <v>東　北</v>
      </c>
      <c r="H57" s="599" t="s">
        <v>2</v>
      </c>
      <c r="I57" s="651" t="str">
        <f>_xlfn.IFERROR(VLOOKUP(D57,'団体学校リスト'!$B$3:$G$35,6),"   ")</f>
        <v>岩　手</v>
      </c>
      <c r="J57" s="653" t="s">
        <v>3</v>
      </c>
      <c r="K57" s="360"/>
      <c r="L57" s="218"/>
      <c r="M57" s="361"/>
      <c r="N57" s="659"/>
      <c r="O57" s="659"/>
      <c r="P57" s="659"/>
      <c r="Q57" s="659"/>
      <c r="R57" s="361"/>
      <c r="S57" s="309"/>
      <c r="T57" s="362"/>
      <c r="U57" s="641" t="str">
        <f>_xlfn.IFERROR(VLOOKUP(AA57,'団体学校リスト'!$B$3:$G$40,2),"  ")</f>
        <v>名経大市邨</v>
      </c>
      <c r="V57" s="602" t="s">
        <v>1</v>
      </c>
      <c r="W57" s="637" t="str">
        <f>_xlfn.IFERROR(VLOOKUP(AA57,'団体学校リスト'!$B$3:$G$40,4),"  ")</f>
        <v>東　海</v>
      </c>
      <c r="X57" s="599" t="s">
        <v>2</v>
      </c>
      <c r="Y57" s="637" t="str">
        <f>_xlfn.IFERROR(VLOOKUP(AA57,'団体学校リスト'!$B$3:$G$40,6),"   ")</f>
        <v>愛　知</v>
      </c>
      <c r="Z57" s="639" t="s">
        <v>3</v>
      </c>
      <c r="AA57" s="304">
        <v>13</v>
      </c>
      <c r="AB57" s="649" t="s">
        <v>29</v>
      </c>
      <c r="AC57" s="29"/>
    </row>
    <row r="58" spans="1:30" ht="20.25" customHeight="1" thickTop="1">
      <c r="A58" s="5"/>
      <c r="B58" s="5"/>
      <c r="C58" s="604"/>
      <c r="D58" s="106"/>
      <c r="E58" s="656"/>
      <c r="F58" s="603"/>
      <c r="G58" s="600"/>
      <c r="H58" s="600"/>
      <c r="I58" s="652"/>
      <c r="J58" s="654"/>
      <c r="K58" s="578"/>
      <c r="L58" s="224"/>
      <c r="M58" s="425"/>
      <c r="N58" s="426"/>
      <c r="O58" s="258"/>
      <c r="P58" s="363"/>
      <c r="Q58" s="425"/>
      <c r="R58" s="447"/>
      <c r="S58" s="364"/>
      <c r="T58" s="668"/>
      <c r="U58" s="642"/>
      <c r="V58" s="603"/>
      <c r="W58" s="638" t="e">
        <f>VLOOKUP(#REF!,'[1]男女出場校リスト'!$B$3:$H$20,5)&amp;" "&amp;"１"</f>
        <v>#REF!</v>
      </c>
      <c r="X58" s="600"/>
      <c r="Y58" s="638"/>
      <c r="Z58" s="640"/>
      <c r="AA58" s="304"/>
      <c r="AB58" s="649"/>
      <c r="AC58" s="101"/>
      <c r="AD58" s="5"/>
    </row>
    <row r="59" spans="1:30" ht="9" customHeight="1" thickBot="1">
      <c r="A59" s="5"/>
      <c r="B59" s="5"/>
      <c r="C59" s="69"/>
      <c r="D59" s="106"/>
      <c r="E59" s="111"/>
      <c r="F59" s="46"/>
      <c r="G59" s="79"/>
      <c r="H59" s="108"/>
      <c r="I59" s="113"/>
      <c r="J59" s="87"/>
      <c r="K59" s="578"/>
      <c r="L59" s="365"/>
      <c r="M59" s="427"/>
      <c r="N59" s="428"/>
      <c r="O59" s="366"/>
      <c r="P59" s="363"/>
      <c r="Q59" s="427"/>
      <c r="R59" s="448"/>
      <c r="S59" s="367"/>
      <c r="T59" s="578"/>
      <c r="U59" s="132"/>
      <c r="V59" s="46"/>
      <c r="W59" s="79"/>
      <c r="X59" s="108"/>
      <c r="Y59" s="87"/>
      <c r="Z59" s="87"/>
      <c r="AA59" s="304"/>
      <c r="AB59" s="73"/>
      <c r="AC59" s="101"/>
      <c r="AD59" s="5"/>
    </row>
    <row r="60" spans="1:30" ht="21.75" customHeight="1" thickTop="1">
      <c r="A60" s="5"/>
      <c r="B60" s="5"/>
      <c r="C60" s="69"/>
      <c r="D60" s="33"/>
      <c r="E60" s="34" t="s">
        <v>99</v>
      </c>
      <c r="F60" s="104"/>
      <c r="G60" s="104"/>
      <c r="H60" s="104"/>
      <c r="I60" s="104"/>
      <c r="J60" s="104"/>
      <c r="K60" s="578"/>
      <c r="L60" s="368"/>
      <c r="M60" s="425" t="s">
        <v>147</v>
      </c>
      <c r="N60" s="429"/>
      <c r="O60" s="366"/>
      <c r="P60" s="366"/>
      <c r="Q60" s="425"/>
      <c r="R60" s="560" t="s">
        <v>37</v>
      </c>
      <c r="S60" s="369"/>
      <c r="T60" s="578"/>
      <c r="U60" s="82" t="s">
        <v>163</v>
      </c>
      <c r="V60" s="46"/>
      <c r="W60" s="86"/>
      <c r="X60" s="48"/>
      <c r="Y60" s="66"/>
      <c r="Z60" s="66"/>
      <c r="AA60" s="303"/>
      <c r="AB60" s="73"/>
      <c r="AC60" s="101"/>
      <c r="AD60" s="5"/>
    </row>
    <row r="61" spans="1:30" ht="21" customHeight="1" thickBot="1">
      <c r="A61" s="5"/>
      <c r="B61" s="5"/>
      <c r="C61" s="604">
        <v>2</v>
      </c>
      <c r="D61" s="33">
        <v>27</v>
      </c>
      <c r="E61" s="655" t="str">
        <f>_xlfn.IFERROR(VLOOKUP(D61,'団体学校リスト'!$B$3:$G$35,2),"  ")</f>
        <v>沖縄尚学</v>
      </c>
      <c r="F61" s="602" t="s">
        <v>1</v>
      </c>
      <c r="G61" s="599" t="str">
        <f>_xlfn.IFERROR(VLOOKUP(D61,'団体学校リスト'!$B$3:$G$35,4),"  ")</f>
        <v>九　州</v>
      </c>
      <c r="H61" s="599" t="s">
        <v>2</v>
      </c>
      <c r="I61" s="651" t="str">
        <f>_xlfn.IFERROR(VLOOKUP(D61,'団体学校リスト'!$B$3:$G$35,6),"   ")</f>
        <v>沖　縄</v>
      </c>
      <c r="J61" s="653" t="s">
        <v>3</v>
      </c>
      <c r="K61" s="578"/>
      <c r="L61" s="370"/>
      <c r="M61" s="425"/>
      <c r="N61" s="430"/>
      <c r="O61" s="366"/>
      <c r="P61" s="366"/>
      <c r="Q61" s="425"/>
      <c r="R61" s="449"/>
      <c r="S61" s="371"/>
      <c r="T61" s="581"/>
      <c r="U61" s="641" t="str">
        <f>_xlfn.IFERROR(VLOOKUP(AA61,'団体学校リスト'!$B$3:$G$40,2),"  ")</f>
        <v>浪速</v>
      </c>
      <c r="V61" s="602" t="s">
        <v>1</v>
      </c>
      <c r="W61" s="637" t="str">
        <f>_xlfn.IFERROR(VLOOKUP(AA61,'団体学校リスト'!$B$3:$G$40,4),"  ")</f>
        <v>近　畿</v>
      </c>
      <c r="X61" s="599" t="s">
        <v>2</v>
      </c>
      <c r="Y61" s="637" t="str">
        <f>_xlfn.IFERROR(VLOOKUP(AA61,'団体学校リスト'!$B$3:$G$40,6),"   ")</f>
        <v>大　阪</v>
      </c>
      <c r="Z61" s="639" t="s">
        <v>3</v>
      </c>
      <c r="AA61" s="304">
        <v>21</v>
      </c>
      <c r="AB61" s="649" t="s">
        <v>30</v>
      </c>
      <c r="AC61" s="101"/>
      <c r="AD61" s="5"/>
    </row>
    <row r="62" spans="1:30" ht="21" customHeight="1" thickTop="1">
      <c r="A62" s="5"/>
      <c r="B62" s="5"/>
      <c r="C62" s="604"/>
      <c r="D62" s="33"/>
      <c r="E62" s="656"/>
      <c r="F62" s="603"/>
      <c r="G62" s="600"/>
      <c r="H62" s="600"/>
      <c r="I62" s="652"/>
      <c r="J62" s="654"/>
      <c r="K62" s="280"/>
      <c r="L62" s="372"/>
      <c r="M62" s="431"/>
      <c r="N62" s="623" t="s">
        <v>283</v>
      </c>
      <c r="O62" s="424"/>
      <c r="P62" s="374"/>
      <c r="Q62" s="629" t="s">
        <v>147</v>
      </c>
      <c r="R62" s="447"/>
      <c r="S62" s="309"/>
      <c r="T62" s="180"/>
      <c r="U62" s="642"/>
      <c r="V62" s="603"/>
      <c r="W62" s="638" t="e">
        <f>VLOOKUP(#REF!,'[1]男女出場校リスト'!$B$3:$H$20,5)&amp;" "&amp;"１"</f>
        <v>#REF!</v>
      </c>
      <c r="X62" s="600"/>
      <c r="Y62" s="638"/>
      <c r="Z62" s="640"/>
      <c r="AA62" s="304"/>
      <c r="AB62" s="649"/>
      <c r="AC62" s="101"/>
      <c r="AD62" s="5"/>
    </row>
    <row r="63" spans="1:30" ht="9" customHeight="1" thickBot="1">
      <c r="A63" s="5"/>
      <c r="B63" s="5"/>
      <c r="C63" s="69"/>
      <c r="D63" s="33"/>
      <c r="E63" s="111"/>
      <c r="F63" s="46"/>
      <c r="G63" s="79"/>
      <c r="H63" s="108"/>
      <c r="I63" s="113"/>
      <c r="J63" s="87"/>
      <c r="K63" s="217"/>
      <c r="L63" s="372"/>
      <c r="M63" s="433"/>
      <c r="N63" s="624"/>
      <c r="O63" s="375"/>
      <c r="P63" s="376"/>
      <c r="Q63" s="629"/>
      <c r="R63" s="447"/>
      <c r="S63" s="309"/>
      <c r="T63" s="180"/>
      <c r="U63" s="132"/>
      <c r="V63" s="46"/>
      <c r="W63" s="79"/>
      <c r="X63" s="108"/>
      <c r="Y63" s="87"/>
      <c r="Z63" s="87"/>
      <c r="AA63" s="304"/>
      <c r="AB63" s="73"/>
      <c r="AC63" s="101"/>
      <c r="AD63" s="5"/>
    </row>
    <row r="64" spans="1:30" ht="21.75" customHeight="1" thickTop="1">
      <c r="A64" s="5"/>
      <c r="B64" s="5"/>
      <c r="C64" s="69"/>
      <c r="D64" s="33"/>
      <c r="E64" s="34" t="s">
        <v>100</v>
      </c>
      <c r="F64" s="104"/>
      <c r="G64" s="104"/>
      <c r="H64" s="104"/>
      <c r="I64" s="104"/>
      <c r="J64" s="104"/>
      <c r="K64" s="217"/>
      <c r="L64" s="372"/>
      <c r="M64" s="433"/>
      <c r="N64" s="624"/>
      <c r="O64" s="627" t="s">
        <v>284</v>
      </c>
      <c r="P64" s="628"/>
      <c r="Q64" s="629"/>
      <c r="R64" s="447"/>
      <c r="S64" s="309"/>
      <c r="T64" s="180"/>
      <c r="U64" s="82" t="s">
        <v>164</v>
      </c>
      <c r="V64" s="46"/>
      <c r="W64" s="86"/>
      <c r="X64" s="48"/>
      <c r="Y64" s="66"/>
      <c r="Z64" s="66"/>
      <c r="AA64" s="303"/>
      <c r="AB64" s="73"/>
      <c r="AC64" s="101"/>
      <c r="AD64" s="5"/>
    </row>
    <row r="65" spans="1:30" ht="21" customHeight="1" thickBot="1">
      <c r="A65" s="5"/>
      <c r="B65" s="5"/>
      <c r="C65" s="604">
        <v>3</v>
      </c>
      <c r="D65" s="33">
        <v>20</v>
      </c>
      <c r="E65" s="655" t="str">
        <f>_xlfn.IFERROR(VLOOKUP(D65,'団体学校リスト'!$B$3:$G$35,2),"  ")</f>
        <v>光泉ｶﾄﾘｯｸ</v>
      </c>
      <c r="F65" s="602" t="s">
        <v>1</v>
      </c>
      <c r="G65" s="599" t="str">
        <f>_xlfn.IFERROR(VLOOKUP(D65,'団体学校リスト'!$B$3:$G$35,4),"  ")</f>
        <v>近　畿</v>
      </c>
      <c r="H65" s="599" t="s">
        <v>2</v>
      </c>
      <c r="I65" s="651" t="str">
        <f>_xlfn.IFERROR(VLOOKUP(D65,'団体学校リスト'!$B$3:$G$35,6),"   ")</f>
        <v>滋　賀</v>
      </c>
      <c r="J65" s="653" t="s">
        <v>3</v>
      </c>
      <c r="K65" s="377"/>
      <c r="L65" s="378"/>
      <c r="M65" s="431"/>
      <c r="N65" s="414"/>
      <c r="O65" s="632" t="s">
        <v>285</v>
      </c>
      <c r="P65" s="633"/>
      <c r="Q65" s="445"/>
      <c r="R65" s="450"/>
      <c r="S65" s="371"/>
      <c r="T65" s="380"/>
      <c r="U65" s="641" t="str">
        <f>_xlfn.IFERROR(VLOOKUP(AA65,'団体学校リスト'!$B$3:$G$40,2),"  ")</f>
        <v>甲南</v>
      </c>
      <c r="V65" s="602" t="s">
        <v>1</v>
      </c>
      <c r="W65" s="637" t="str">
        <f>_xlfn.IFERROR(VLOOKUP(AA65,'団体学校リスト'!$B$3:$G$40,4),"  ")</f>
        <v>近　畿</v>
      </c>
      <c r="X65" s="599" t="s">
        <v>2</v>
      </c>
      <c r="Y65" s="637" t="str">
        <f>_xlfn.IFERROR(VLOOKUP(AA65,'団体学校リスト'!$B$3:$G$40,6),"   ")</f>
        <v>兵　庫</v>
      </c>
      <c r="Z65" s="639" t="s">
        <v>3</v>
      </c>
      <c r="AA65" s="304">
        <v>22</v>
      </c>
      <c r="AB65" s="649" t="s">
        <v>31</v>
      </c>
      <c r="AC65" s="101"/>
      <c r="AD65" s="5"/>
    </row>
    <row r="66" spans="1:30" ht="21" customHeight="1" thickTop="1">
      <c r="A66" s="5"/>
      <c r="B66" s="5"/>
      <c r="C66" s="604"/>
      <c r="D66" s="33"/>
      <c r="E66" s="656"/>
      <c r="F66" s="603"/>
      <c r="G66" s="600"/>
      <c r="H66" s="600"/>
      <c r="I66" s="652"/>
      <c r="J66" s="654"/>
      <c r="K66" s="578"/>
      <c r="L66" s="381"/>
      <c r="M66" s="425"/>
      <c r="N66" s="434"/>
      <c r="O66" s="373"/>
      <c r="P66" s="379"/>
      <c r="Q66" s="446"/>
      <c r="R66" s="449"/>
      <c r="S66" s="382"/>
      <c r="T66" s="578"/>
      <c r="U66" s="642"/>
      <c r="V66" s="603"/>
      <c r="W66" s="638" t="e">
        <f>VLOOKUP(#REF!,'[1]男女出場校リスト'!$B$3:$H$20,5)&amp;" "&amp;"１"</f>
        <v>#REF!</v>
      </c>
      <c r="X66" s="600"/>
      <c r="Y66" s="638"/>
      <c r="Z66" s="640"/>
      <c r="AA66" s="304"/>
      <c r="AB66" s="649"/>
      <c r="AC66" s="101"/>
      <c r="AD66" s="5"/>
    </row>
    <row r="67" spans="1:30" ht="9" customHeight="1" thickBot="1">
      <c r="A67" s="5"/>
      <c r="B67" s="5"/>
      <c r="C67" s="69"/>
      <c r="D67" s="33"/>
      <c r="E67" s="111"/>
      <c r="F67" s="46"/>
      <c r="G67" s="79"/>
      <c r="H67" s="108"/>
      <c r="I67" s="113"/>
      <c r="J67" s="87"/>
      <c r="K67" s="578"/>
      <c r="L67" s="383"/>
      <c r="M67" s="384"/>
      <c r="N67" s="385"/>
      <c r="O67" s="379"/>
      <c r="P67" s="379"/>
      <c r="Q67" s="386"/>
      <c r="R67" s="387"/>
      <c r="S67" s="382"/>
      <c r="T67" s="578"/>
      <c r="U67" s="132"/>
      <c r="V67" s="46"/>
      <c r="W67" s="79"/>
      <c r="X67" s="108"/>
      <c r="Y67" s="87"/>
      <c r="Z67" s="87"/>
      <c r="AA67" s="304"/>
      <c r="AB67" s="73"/>
      <c r="AC67" s="101"/>
      <c r="AD67" s="5"/>
    </row>
    <row r="68" spans="1:30" ht="21" customHeight="1" thickTop="1">
      <c r="A68" s="5"/>
      <c r="B68" s="5"/>
      <c r="C68" s="69"/>
      <c r="D68" s="33"/>
      <c r="E68" s="34" t="s">
        <v>101</v>
      </c>
      <c r="F68" s="105"/>
      <c r="G68" s="105"/>
      <c r="H68" s="105"/>
      <c r="I68" s="107"/>
      <c r="J68" s="107"/>
      <c r="K68" s="578"/>
      <c r="L68" s="368"/>
      <c r="M68" s="561" t="s">
        <v>37</v>
      </c>
      <c r="N68" s="425"/>
      <c r="O68" s="425"/>
      <c r="P68" s="425"/>
      <c r="Q68" s="425"/>
      <c r="R68" s="514" t="s">
        <v>147</v>
      </c>
      <c r="S68" s="388"/>
      <c r="T68" s="578"/>
      <c r="U68" s="82" t="s">
        <v>165</v>
      </c>
      <c r="V68" s="46"/>
      <c r="W68" s="86"/>
      <c r="X68" s="48"/>
      <c r="Y68" s="66"/>
      <c r="Z68" s="66"/>
      <c r="AA68" s="303"/>
      <c r="AB68" s="73"/>
      <c r="AC68" s="101"/>
      <c r="AD68" s="5"/>
    </row>
    <row r="69" spans="1:30" ht="21" customHeight="1">
      <c r="A69" s="5"/>
      <c r="B69" s="5"/>
      <c r="C69" s="604">
        <v>4</v>
      </c>
      <c r="D69" s="33">
        <v>31</v>
      </c>
      <c r="E69" s="655" t="str">
        <f>_xlfn.IFERROR(VLOOKUP(D69,'団体学校リスト'!$B$3:$G$35,2),"  ")</f>
        <v>霞ヶ浦</v>
      </c>
      <c r="F69" s="602" t="s">
        <v>1</v>
      </c>
      <c r="G69" s="599" t="str">
        <f>_xlfn.IFERROR(VLOOKUP(D69,'団体学校リスト'!$B$3:$G$35,4),"  ")</f>
        <v>北関東</v>
      </c>
      <c r="H69" s="599" t="s">
        <v>2</v>
      </c>
      <c r="I69" s="651" t="str">
        <f>_xlfn.IFERROR(VLOOKUP(D69,'団体学校リスト'!$B$3:$G$35,6),"   ")</f>
        <v>茨　城</v>
      </c>
      <c r="J69" s="653" t="s">
        <v>3</v>
      </c>
      <c r="K69" s="666"/>
      <c r="L69" s="389"/>
      <c r="M69" s="390"/>
      <c r="N69" s="390"/>
      <c r="O69" s="379"/>
      <c r="P69" s="390"/>
      <c r="Q69" s="390"/>
      <c r="R69" s="390"/>
      <c r="S69" s="391"/>
      <c r="T69" s="666"/>
      <c r="U69" s="641" t="str">
        <f>_xlfn.IFERROR(VLOOKUP(AA69,'団体学校リスト'!$B$3:$G$40,2),"  ")</f>
        <v>日大第三</v>
      </c>
      <c r="V69" s="602" t="s">
        <v>1</v>
      </c>
      <c r="W69" s="637" t="str">
        <f>_xlfn.IFERROR(VLOOKUP(AA69,'団体学校リスト'!$B$3:$G$40,4),"  ")</f>
        <v>東　京</v>
      </c>
      <c r="X69" s="599" t="s">
        <v>2</v>
      </c>
      <c r="Y69" s="637" t="str">
        <f>_xlfn.IFERROR(VLOOKUP(AA69,'団体学校リスト'!$B$3:$G$40,6),"   ")</f>
        <v>東　京</v>
      </c>
      <c r="Z69" s="639" t="s">
        <v>3</v>
      </c>
      <c r="AA69" s="304">
        <v>8</v>
      </c>
      <c r="AB69" s="649" t="s">
        <v>32</v>
      </c>
      <c r="AC69" s="101"/>
      <c r="AD69" s="5"/>
    </row>
    <row r="70" spans="1:30" ht="21" customHeight="1">
      <c r="A70" s="5"/>
      <c r="B70" s="5"/>
      <c r="C70" s="604"/>
      <c r="D70" s="33"/>
      <c r="E70" s="656"/>
      <c r="F70" s="603"/>
      <c r="G70" s="600"/>
      <c r="H70" s="600"/>
      <c r="I70" s="652"/>
      <c r="J70" s="654"/>
      <c r="K70" s="179"/>
      <c r="L70" s="310"/>
      <c r="M70" s="390"/>
      <c r="N70" s="390"/>
      <c r="O70" s="390"/>
      <c r="P70" s="390"/>
      <c r="Q70" s="390"/>
      <c r="R70" s="390"/>
      <c r="S70" s="309"/>
      <c r="T70" s="359"/>
      <c r="U70" s="642"/>
      <c r="V70" s="603"/>
      <c r="W70" s="638" t="e">
        <f>VLOOKUP(#REF!,'[1]男女出場校リスト'!$B$3:$H$20,5)&amp;" "&amp;"１"</f>
        <v>#REF!</v>
      </c>
      <c r="X70" s="600"/>
      <c r="Y70" s="638"/>
      <c r="Z70" s="640"/>
      <c r="AA70" s="304"/>
      <c r="AB70" s="649"/>
      <c r="AC70" s="101"/>
      <c r="AD70" s="5"/>
    </row>
    <row r="71" spans="1:30" ht="21" customHeight="1">
      <c r="A71" s="5"/>
      <c r="B71" s="5"/>
      <c r="D71" s="302"/>
      <c r="K71" s="178"/>
      <c r="L71" s="178"/>
      <c r="M71" s="392"/>
      <c r="N71" s="392"/>
      <c r="O71" s="390"/>
      <c r="P71" s="392"/>
      <c r="Q71" s="392"/>
      <c r="R71" s="392"/>
      <c r="S71" s="178"/>
      <c r="T71" s="178"/>
      <c r="AC71" s="5"/>
      <c r="AD71" s="5"/>
    </row>
    <row r="72" spans="1:30" ht="29.25" customHeight="1">
      <c r="A72" s="5"/>
      <c r="B72" s="5"/>
      <c r="D72" s="302"/>
      <c r="K72" s="178"/>
      <c r="L72" s="178"/>
      <c r="M72" s="392"/>
      <c r="N72" s="392"/>
      <c r="O72" s="390"/>
      <c r="P72" s="392"/>
      <c r="Q72" s="392"/>
      <c r="R72" s="392"/>
      <c r="S72" s="178"/>
      <c r="T72" s="178"/>
      <c r="AC72" s="5"/>
      <c r="AD72" s="5"/>
    </row>
    <row r="73" spans="4:30" ht="21" customHeight="1">
      <c r="D73" s="302"/>
      <c r="K73" s="178"/>
      <c r="L73" s="178"/>
      <c r="M73" s="392"/>
      <c r="N73" s="392"/>
      <c r="O73" s="392"/>
      <c r="P73" s="392"/>
      <c r="Q73" s="392"/>
      <c r="R73" s="392"/>
      <c r="S73" s="178"/>
      <c r="T73" s="178"/>
      <c r="AC73" s="5"/>
      <c r="AD73" s="5"/>
    </row>
    <row r="74" spans="3:30" ht="35.25" customHeight="1">
      <c r="C74" s="188" t="s">
        <v>185</v>
      </c>
      <c r="D74" s="70"/>
      <c r="E74" s="91"/>
      <c r="F74" s="92"/>
      <c r="G74" s="58"/>
      <c r="H74" s="58"/>
      <c r="I74" s="75"/>
      <c r="J74" s="75"/>
      <c r="K74" s="309"/>
      <c r="L74" s="310"/>
      <c r="M74" s="311"/>
      <c r="N74" s="164"/>
      <c r="O74" s="178"/>
      <c r="P74" s="178"/>
      <c r="Q74" s="178"/>
      <c r="R74" s="178"/>
      <c r="S74" s="178"/>
      <c r="T74" s="178"/>
      <c r="AC74" s="5"/>
      <c r="AD74" s="5"/>
    </row>
    <row r="75" spans="3:30" ht="20.25" customHeight="1">
      <c r="C75" s="188"/>
      <c r="D75" s="70"/>
      <c r="E75" s="91"/>
      <c r="F75" s="92"/>
      <c r="G75" s="58"/>
      <c r="H75" s="58"/>
      <c r="I75" s="75"/>
      <c r="J75" s="75"/>
      <c r="K75" s="309"/>
      <c r="L75" s="310"/>
      <c r="M75" s="311"/>
      <c r="N75" s="164"/>
      <c r="O75" s="178"/>
      <c r="P75" s="178"/>
      <c r="Q75" s="178"/>
      <c r="R75" s="178"/>
      <c r="S75" s="178"/>
      <c r="T75" s="178"/>
      <c r="AC75" s="5"/>
      <c r="AD75" s="5"/>
    </row>
    <row r="76" spans="3:28" ht="21" customHeight="1">
      <c r="C76" s="69"/>
      <c r="D76" s="33"/>
      <c r="E76" s="34" t="s">
        <v>103</v>
      </c>
      <c r="F76" s="104"/>
      <c r="G76" s="104"/>
      <c r="H76" s="104"/>
      <c r="I76" s="104"/>
      <c r="J76" s="104"/>
      <c r="K76" s="217"/>
      <c r="L76" s="372"/>
      <c r="M76" s="178"/>
      <c r="N76" s="659" t="s">
        <v>102</v>
      </c>
      <c r="O76" s="659"/>
      <c r="P76" s="659"/>
      <c r="Q76" s="659"/>
      <c r="R76" s="178"/>
      <c r="S76" s="178"/>
      <c r="T76" s="178"/>
      <c r="U76" s="82" t="s">
        <v>95</v>
      </c>
      <c r="V76" s="46"/>
      <c r="W76" s="86"/>
      <c r="X76" s="48"/>
      <c r="Y76" s="66"/>
      <c r="Z76" s="66"/>
      <c r="AA76" s="303"/>
      <c r="AB76" s="73"/>
    </row>
    <row r="77" spans="3:28" ht="21" customHeight="1" thickBot="1">
      <c r="C77" s="604">
        <v>1</v>
      </c>
      <c r="D77" s="33">
        <v>5</v>
      </c>
      <c r="E77" s="655" t="str">
        <f>_xlfn.IFERROR(VLOOKUP(D77,'団体学校リスト'!$B$3:$G$35,2),"  ")</f>
        <v>駿台甲府</v>
      </c>
      <c r="F77" s="602" t="s">
        <v>1</v>
      </c>
      <c r="G77" s="599" t="str">
        <f>_xlfn.IFERROR(VLOOKUP(D77,'団体学校リスト'!$B$3:$G$35,4),"  ")</f>
        <v>北関東</v>
      </c>
      <c r="H77" s="599" t="s">
        <v>2</v>
      </c>
      <c r="I77" s="651" t="str">
        <f>_xlfn.IFERROR(VLOOKUP(D77,'団体学校リスト'!$B$3:$G$35,6),"   ")</f>
        <v>山　梨</v>
      </c>
      <c r="J77" s="653" t="s">
        <v>3</v>
      </c>
      <c r="K77" s="377"/>
      <c r="L77" s="378"/>
      <c r="M77" s="178"/>
      <c r="N77" s="659"/>
      <c r="O77" s="659"/>
      <c r="P77" s="659"/>
      <c r="Q77" s="659"/>
      <c r="R77" s="178"/>
      <c r="S77" s="393"/>
      <c r="T77" s="394"/>
      <c r="U77" s="641" t="str">
        <f>_xlfn.IFERROR(VLOOKUP(AA77,'団体学校リスト'!$B$3:$G$40,2),"  ")</f>
        <v>札幌光星</v>
      </c>
      <c r="V77" s="602" t="s">
        <v>1</v>
      </c>
      <c r="W77" s="637" t="str">
        <f>_xlfn.IFERROR(VLOOKUP(AA77,'団体学校リスト'!$B$3:$G$40,4),"  ")</f>
        <v>北海道</v>
      </c>
      <c r="X77" s="599" t="s">
        <v>2</v>
      </c>
      <c r="Y77" s="637" t="str">
        <f>_xlfn.IFERROR(VLOOKUP(AA77,'団体学校リスト'!$B$3:$G$40,6),"   ")</f>
        <v>北海道</v>
      </c>
      <c r="Z77" s="639" t="s">
        <v>3</v>
      </c>
      <c r="AA77" s="304">
        <v>1</v>
      </c>
      <c r="AB77" s="649" t="s">
        <v>168</v>
      </c>
    </row>
    <row r="78" spans="3:28" ht="21" customHeight="1" thickTop="1">
      <c r="C78" s="604"/>
      <c r="D78" s="33"/>
      <c r="E78" s="656"/>
      <c r="F78" s="603"/>
      <c r="G78" s="600"/>
      <c r="H78" s="600"/>
      <c r="I78" s="652"/>
      <c r="J78" s="654"/>
      <c r="K78" s="182"/>
      <c r="L78" s="578" t="s">
        <v>20</v>
      </c>
      <c r="M78" s="395"/>
      <c r="N78" s="178"/>
      <c r="O78" s="396"/>
      <c r="P78" s="392"/>
      <c r="Q78" s="178"/>
      <c r="R78" s="396"/>
      <c r="S78" s="634" t="s">
        <v>105</v>
      </c>
      <c r="T78" s="392"/>
      <c r="U78" s="642"/>
      <c r="V78" s="603"/>
      <c r="W78" s="638" t="e">
        <f>VLOOKUP(#REF!,'[1]男女出場校リスト'!$B$3:$H$20,5)&amp;" "&amp;"１"</f>
        <v>#REF!</v>
      </c>
      <c r="X78" s="600"/>
      <c r="Y78" s="638"/>
      <c r="Z78" s="640"/>
      <c r="AA78" s="304"/>
      <c r="AB78" s="649"/>
    </row>
    <row r="79" spans="3:28" ht="21" customHeight="1" thickBot="1">
      <c r="C79" s="69"/>
      <c r="D79" s="33"/>
      <c r="E79" s="111"/>
      <c r="F79" s="46"/>
      <c r="G79" s="79"/>
      <c r="H79" s="108"/>
      <c r="I79" s="113"/>
      <c r="J79" s="87"/>
      <c r="K79" s="182"/>
      <c r="L79" s="578"/>
      <c r="M79" s="435"/>
      <c r="N79" s="436"/>
      <c r="O79" s="396"/>
      <c r="P79" s="392"/>
      <c r="Q79" s="393"/>
      <c r="R79" s="459"/>
      <c r="S79" s="634"/>
      <c r="T79" s="392"/>
      <c r="U79" s="132"/>
      <c r="V79" s="46"/>
      <c r="W79" s="79"/>
      <c r="X79" s="108"/>
      <c r="Y79" s="87"/>
      <c r="Z79" s="87"/>
      <c r="AA79" s="304"/>
      <c r="AB79" s="73"/>
    </row>
    <row r="80" spans="2:29" ht="21" customHeight="1" thickTop="1">
      <c r="B80" s="189"/>
      <c r="C80" s="69"/>
      <c r="D80" s="33"/>
      <c r="E80" s="34" t="s">
        <v>104</v>
      </c>
      <c r="F80" s="105"/>
      <c r="G80" s="105"/>
      <c r="H80" s="105"/>
      <c r="I80" s="107"/>
      <c r="J80" s="107"/>
      <c r="K80" s="182"/>
      <c r="L80" s="590"/>
      <c r="M80" s="437" t="s">
        <v>147</v>
      </c>
      <c r="N80" s="438"/>
      <c r="O80" s="398"/>
      <c r="P80" s="399"/>
      <c r="Q80" s="392"/>
      <c r="R80" s="442" t="s">
        <v>147</v>
      </c>
      <c r="S80" s="635"/>
      <c r="T80" s="392"/>
      <c r="U80" s="82" t="s">
        <v>96</v>
      </c>
      <c r="V80" s="46"/>
      <c r="W80" s="86"/>
      <c r="X80" s="48"/>
      <c r="Y80" s="66"/>
      <c r="Z80" s="66"/>
      <c r="AA80" s="303"/>
      <c r="AB80" s="73"/>
      <c r="AC80" s="192"/>
    </row>
    <row r="81" spans="2:29" ht="21" customHeight="1">
      <c r="B81" s="190"/>
      <c r="C81" s="604">
        <v>2</v>
      </c>
      <c r="D81" s="33">
        <v>3</v>
      </c>
      <c r="E81" s="655" t="str">
        <f>_xlfn.IFERROR(VLOOKUP(D81,'団体学校リスト'!$B$3:$G$35,2),"  ")</f>
        <v>仙台育英</v>
      </c>
      <c r="F81" s="602" t="s">
        <v>1</v>
      </c>
      <c r="G81" s="599" t="str">
        <f>_xlfn.IFERROR(VLOOKUP(D81,'団体学校リスト'!$B$3:$G$35,4),"  ")</f>
        <v>東　北</v>
      </c>
      <c r="H81" s="599" t="s">
        <v>2</v>
      </c>
      <c r="I81" s="651" t="str">
        <f>_xlfn.IFERROR(VLOOKUP(D81,'団体学校リスト'!$B$3:$G$35,6),"   ")</f>
        <v>宮　城</v>
      </c>
      <c r="J81" s="653" t="s">
        <v>3</v>
      </c>
      <c r="K81" s="229"/>
      <c r="L81" s="579"/>
      <c r="M81" s="439"/>
      <c r="N81" s="440"/>
      <c r="O81" s="398"/>
      <c r="P81" s="399"/>
      <c r="Q81" s="392"/>
      <c r="R81" s="439"/>
      <c r="S81" s="636"/>
      <c r="T81" s="400"/>
      <c r="U81" s="641" t="str">
        <f>_xlfn.IFERROR(VLOOKUP(AA81,'団体学校リスト'!$B$3:$G$40,2),"  ")</f>
        <v>松商学園</v>
      </c>
      <c r="V81" s="602" t="s">
        <v>1</v>
      </c>
      <c r="W81" s="637" t="str">
        <f>_xlfn.IFERROR(VLOOKUP(AA81,'団体学校リスト'!$B$3:$G$40,4),"  ")</f>
        <v>北信越</v>
      </c>
      <c r="X81" s="599" t="s">
        <v>2</v>
      </c>
      <c r="Y81" s="637" t="str">
        <f>_xlfn.IFERROR(VLOOKUP(AA81,'団体学校リスト'!$B$3:$G$40,6),"   ")</f>
        <v>長　野</v>
      </c>
      <c r="Z81" s="639" t="s">
        <v>3</v>
      </c>
      <c r="AA81" s="304">
        <v>18</v>
      </c>
      <c r="AB81" s="649" t="s">
        <v>30</v>
      </c>
      <c r="AC81" s="193"/>
    </row>
    <row r="82" spans="2:29" ht="21" customHeight="1">
      <c r="B82" s="190"/>
      <c r="C82" s="604"/>
      <c r="D82" s="33"/>
      <c r="E82" s="656"/>
      <c r="F82" s="603"/>
      <c r="G82" s="600"/>
      <c r="H82" s="600"/>
      <c r="I82" s="652"/>
      <c r="J82" s="654"/>
      <c r="K82" s="179"/>
      <c r="L82" s="310"/>
      <c r="M82" s="439"/>
      <c r="N82" s="440"/>
      <c r="O82" s="396"/>
      <c r="P82" s="401"/>
      <c r="Q82" s="392"/>
      <c r="R82" s="439"/>
      <c r="S82" s="178"/>
      <c r="T82" s="178"/>
      <c r="U82" s="642"/>
      <c r="V82" s="603"/>
      <c r="W82" s="638" t="e">
        <f>VLOOKUP(#REF!,'[1]男女出場校リスト'!$B$3:$H$20,5)&amp;" "&amp;"１"</f>
        <v>#REF!</v>
      </c>
      <c r="X82" s="600"/>
      <c r="Y82" s="638"/>
      <c r="Z82" s="640"/>
      <c r="AA82" s="304"/>
      <c r="AB82" s="649"/>
      <c r="AC82" s="193"/>
    </row>
    <row r="83" spans="1:30" ht="21" customHeight="1" thickBot="1">
      <c r="A83" s="461">
        <v>21</v>
      </c>
      <c r="B83" s="190"/>
      <c r="C83" s="69"/>
      <c r="D83" s="33"/>
      <c r="E83" s="111"/>
      <c r="F83" s="46"/>
      <c r="G83" s="79"/>
      <c r="H83" s="108"/>
      <c r="I83" s="113"/>
      <c r="J83" s="87"/>
      <c r="K83" s="179"/>
      <c r="L83" s="310"/>
      <c r="M83" s="439"/>
      <c r="N83" s="625" t="s">
        <v>147</v>
      </c>
      <c r="O83" s="402"/>
      <c r="P83" s="403"/>
      <c r="Q83" s="625" t="s">
        <v>269</v>
      </c>
      <c r="R83" s="439"/>
      <c r="S83" s="178"/>
      <c r="T83" s="178"/>
      <c r="U83" s="111"/>
      <c r="V83" s="46"/>
      <c r="W83" s="79"/>
      <c r="X83" s="108"/>
      <c r="Y83" s="113"/>
      <c r="Z83" s="87"/>
      <c r="AA83" s="304"/>
      <c r="AB83" s="73"/>
      <c r="AC83" s="193"/>
      <c r="AD83" s="460">
        <v>20</v>
      </c>
    </row>
    <row r="84" spans="1:29" ht="21" customHeight="1" thickTop="1">
      <c r="A84" s="306"/>
      <c r="B84" s="5"/>
      <c r="C84" s="69"/>
      <c r="D84" s="33"/>
      <c r="E84" s="34" t="s">
        <v>166</v>
      </c>
      <c r="F84" s="104"/>
      <c r="G84" s="104"/>
      <c r="H84" s="104"/>
      <c r="I84" s="104"/>
      <c r="J84" s="104"/>
      <c r="K84" s="217"/>
      <c r="L84" s="372"/>
      <c r="M84" s="439"/>
      <c r="N84" s="626"/>
      <c r="O84" s="630" t="s">
        <v>147</v>
      </c>
      <c r="P84" s="631"/>
      <c r="Q84" s="625"/>
      <c r="R84" s="439"/>
      <c r="S84" s="392"/>
      <c r="T84" s="392"/>
      <c r="U84" s="82" t="s">
        <v>180</v>
      </c>
      <c r="V84" s="46"/>
      <c r="W84" s="167"/>
      <c r="X84" s="108"/>
      <c r="Y84" s="87"/>
      <c r="Z84" s="87"/>
      <c r="AA84" s="304"/>
      <c r="AB84" s="182"/>
      <c r="AC84" s="305"/>
    </row>
    <row r="85" spans="1:29" ht="21" customHeight="1" thickBot="1">
      <c r="A85" s="305"/>
      <c r="B85" s="5"/>
      <c r="C85" s="604">
        <v>3</v>
      </c>
      <c r="D85" s="33">
        <v>34</v>
      </c>
      <c r="E85" s="655" t="str">
        <f>_xlfn.IFERROR(VLOOKUP(D85,'団体学校リスト'!$B$3:$G$40,2),"  ")</f>
        <v>かえつ有明</v>
      </c>
      <c r="F85" s="602" t="s">
        <v>1</v>
      </c>
      <c r="G85" s="599" t="str">
        <f>_xlfn.IFERROR(VLOOKUP(D85,'団体学校リスト'!$B$3:$G$40,4),"  ")</f>
        <v>東　京</v>
      </c>
      <c r="H85" s="599" t="s">
        <v>2</v>
      </c>
      <c r="I85" s="651" t="str">
        <f>_xlfn.IFERROR(VLOOKUP(D85,'団体学校リスト'!$B$3:$G$40,6),"   ")</f>
        <v>東京</v>
      </c>
      <c r="J85" s="653" t="s">
        <v>3</v>
      </c>
      <c r="K85" s="222"/>
      <c r="L85" s="372"/>
      <c r="M85" s="439"/>
      <c r="N85" s="442"/>
      <c r="O85" s="178"/>
      <c r="P85" s="178"/>
      <c r="Q85" s="397"/>
      <c r="R85" s="439"/>
      <c r="S85" s="393"/>
      <c r="T85" s="394"/>
      <c r="U85" s="641" t="str">
        <f>_xlfn.IFERROR(VLOOKUP(AA85,'団体学校リスト'!$B$3:$G$40,2),"  ")</f>
        <v>関西</v>
      </c>
      <c r="V85" s="602" t="s">
        <v>1</v>
      </c>
      <c r="W85" s="637" t="str">
        <f>_xlfn.IFERROR(VLOOKUP(AA85,'団体学校リスト'!$B$3:$G$40,4),"  ")</f>
        <v>中　国</v>
      </c>
      <c r="X85" s="599" t="s">
        <v>2</v>
      </c>
      <c r="Y85" s="637" t="str">
        <f>_xlfn.IFERROR(VLOOKUP(AA85,'団体学校リスト'!$B$3:$G$40,6),"   ")</f>
        <v>岡山</v>
      </c>
      <c r="Z85" s="639" t="s">
        <v>3</v>
      </c>
      <c r="AA85" s="304">
        <v>33</v>
      </c>
      <c r="AB85" s="578" t="s">
        <v>31</v>
      </c>
      <c r="AC85" s="305"/>
    </row>
    <row r="86" spans="1:29" ht="21" customHeight="1" thickTop="1">
      <c r="A86" s="305"/>
      <c r="B86" s="5"/>
      <c r="C86" s="604"/>
      <c r="D86" s="33"/>
      <c r="E86" s="656"/>
      <c r="F86" s="603"/>
      <c r="G86" s="600"/>
      <c r="H86" s="600"/>
      <c r="I86" s="652"/>
      <c r="J86" s="654"/>
      <c r="K86" s="182"/>
      <c r="L86" s="591" t="s">
        <v>169</v>
      </c>
      <c r="M86" s="439"/>
      <c r="N86" s="442"/>
      <c r="O86" s="178"/>
      <c r="P86" s="178"/>
      <c r="Q86" s="397"/>
      <c r="R86" s="440"/>
      <c r="S86" s="634" t="s">
        <v>130</v>
      </c>
      <c r="T86" s="392"/>
      <c r="U86" s="642"/>
      <c r="V86" s="603"/>
      <c r="W86" s="638" t="e">
        <f>VLOOKUP(#REF!,'[1]男女出場校リスト'!$B$3:$H$20,5)&amp;" "&amp;"１"</f>
        <v>#REF!</v>
      </c>
      <c r="X86" s="600"/>
      <c r="Y86" s="638"/>
      <c r="Z86" s="640"/>
      <c r="AA86" s="304"/>
      <c r="AB86" s="578"/>
      <c r="AC86" s="305"/>
    </row>
    <row r="87" spans="1:29" ht="21" customHeight="1" thickBot="1">
      <c r="A87" s="305"/>
      <c r="B87" s="307"/>
      <c r="C87" s="69"/>
      <c r="D87" s="33"/>
      <c r="E87" s="111"/>
      <c r="F87" s="46"/>
      <c r="G87" s="79"/>
      <c r="H87" s="108"/>
      <c r="I87" s="113"/>
      <c r="J87" s="87"/>
      <c r="K87" s="182"/>
      <c r="L87" s="590"/>
      <c r="M87" s="443"/>
      <c r="N87" s="444"/>
      <c r="O87" s="178"/>
      <c r="P87" s="178"/>
      <c r="Q87" s="404"/>
      <c r="R87" s="459"/>
      <c r="S87" s="634"/>
      <c r="T87" s="392"/>
      <c r="U87" s="132"/>
      <c r="V87" s="46"/>
      <c r="W87" s="79"/>
      <c r="X87" s="108"/>
      <c r="Y87" s="87"/>
      <c r="Z87" s="87"/>
      <c r="AA87" s="304"/>
      <c r="AB87" s="182"/>
      <c r="AC87" s="308"/>
    </row>
    <row r="88" spans="3:28" ht="21" customHeight="1" thickTop="1">
      <c r="C88" s="69"/>
      <c r="D88" s="33"/>
      <c r="E88" s="34" t="s">
        <v>167</v>
      </c>
      <c r="F88" s="105"/>
      <c r="G88" s="105"/>
      <c r="H88" s="105"/>
      <c r="I88" s="107"/>
      <c r="J88" s="107"/>
      <c r="K88" s="182"/>
      <c r="L88" s="578"/>
      <c r="M88" s="563" t="s">
        <v>37</v>
      </c>
      <c r="N88" s="564"/>
      <c r="O88" s="564"/>
      <c r="P88" s="564"/>
      <c r="Q88" s="564"/>
      <c r="R88" s="441" t="s">
        <v>147</v>
      </c>
      <c r="S88" s="635"/>
      <c r="T88" s="392"/>
      <c r="U88" s="82" t="s">
        <v>181</v>
      </c>
      <c r="V88" s="46"/>
      <c r="W88" s="167"/>
      <c r="X88" s="108"/>
      <c r="Y88" s="87"/>
      <c r="Z88" s="87"/>
      <c r="AA88" s="304"/>
      <c r="AB88" s="182"/>
    </row>
    <row r="89" spans="3:28" ht="21" customHeight="1" thickBot="1">
      <c r="C89" s="604">
        <v>4</v>
      </c>
      <c r="D89" s="33">
        <v>28</v>
      </c>
      <c r="E89" s="655" t="str">
        <f>_xlfn.IFERROR(VLOOKUP(D89,'団体学校リスト'!$B$3:$G$35,2),"  ")</f>
        <v>折尾愛真</v>
      </c>
      <c r="F89" s="602" t="s">
        <v>1</v>
      </c>
      <c r="G89" s="599" t="str">
        <f>_xlfn.IFERROR(VLOOKUP(D89,'団体学校リスト'!$B$3:$G$35,4),"  ")</f>
        <v>九　州</v>
      </c>
      <c r="H89" s="599" t="s">
        <v>2</v>
      </c>
      <c r="I89" s="651" t="str">
        <f>_xlfn.IFERROR(VLOOKUP(D89,'団体学校リスト'!$B$3:$G$35,6),"   ")</f>
        <v>福　岡</v>
      </c>
      <c r="J89" s="653" t="s">
        <v>3</v>
      </c>
      <c r="K89" s="228"/>
      <c r="L89" s="581"/>
      <c r="M89" s="395"/>
      <c r="N89" s="178"/>
      <c r="O89" s="178"/>
      <c r="P89" s="178"/>
      <c r="Q89" s="178"/>
      <c r="R89" s="392"/>
      <c r="S89" s="636"/>
      <c r="T89" s="400"/>
      <c r="U89" s="641" t="str">
        <f>_xlfn.IFERROR(VLOOKUP(AA89,'団体学校リスト'!$B$3:$G$40,2),"  ")</f>
        <v>広島国際学院</v>
      </c>
      <c r="V89" s="602" t="s">
        <v>1</v>
      </c>
      <c r="W89" s="637" t="str">
        <f>_xlfn.IFERROR(VLOOKUP(AA89,'団体学校リスト'!$B$3:$G$40,4),"  ")</f>
        <v>近　畿</v>
      </c>
      <c r="X89" s="599" t="s">
        <v>2</v>
      </c>
      <c r="Y89" s="637" t="str">
        <f>_xlfn.IFERROR(VLOOKUP(AA89,'団体学校リスト'!$B$3:$G$40,6),"   ")</f>
        <v>広　島</v>
      </c>
      <c r="Z89" s="639" t="s">
        <v>3</v>
      </c>
      <c r="AA89" s="304">
        <v>24</v>
      </c>
      <c r="AB89" s="578" t="s">
        <v>32</v>
      </c>
    </row>
    <row r="90" spans="3:28" ht="21" customHeight="1" thickTop="1">
      <c r="C90" s="604"/>
      <c r="D90" s="33"/>
      <c r="E90" s="656"/>
      <c r="F90" s="603"/>
      <c r="G90" s="600"/>
      <c r="H90" s="600"/>
      <c r="I90" s="652"/>
      <c r="J90" s="654"/>
      <c r="K90" s="179"/>
      <c r="L90" s="310"/>
      <c r="M90" s="178"/>
      <c r="N90" s="178"/>
      <c r="O90" s="178"/>
      <c r="P90" s="178"/>
      <c r="Q90" s="178"/>
      <c r="R90" s="392"/>
      <c r="S90" s="392"/>
      <c r="T90" s="392"/>
      <c r="U90" s="642"/>
      <c r="V90" s="603"/>
      <c r="W90" s="638" t="e">
        <f>VLOOKUP(#REF!,'[1]男女出場校リスト'!$B$3:$H$20,5)&amp;" "&amp;"１"</f>
        <v>#REF!</v>
      </c>
      <c r="X90" s="600"/>
      <c r="Y90" s="638"/>
      <c r="Z90" s="640"/>
      <c r="AA90" s="304"/>
      <c r="AB90" s="578"/>
    </row>
    <row r="91" spans="11:20" ht="23.25">
      <c r="K91" s="178"/>
      <c r="L91" s="178"/>
      <c r="M91" s="178"/>
      <c r="N91" s="178"/>
      <c r="O91" s="178"/>
      <c r="P91" s="178"/>
      <c r="Q91" s="178"/>
      <c r="R91" s="178"/>
      <c r="S91" s="178"/>
      <c r="T91" s="178"/>
    </row>
    <row r="92" ht="30" customHeight="1"/>
    <row r="93" spans="3:28" ht="23.25">
      <c r="C93" s="186"/>
      <c r="D93" s="106"/>
      <c r="E93" s="103"/>
      <c r="F93" s="187"/>
      <c r="G93" s="187"/>
      <c r="H93" s="187"/>
      <c r="I93" s="187"/>
      <c r="J93" s="187"/>
      <c r="K93" s="109"/>
      <c r="L93" s="121"/>
      <c r="M93" s="5"/>
      <c r="N93" s="5"/>
      <c r="O93" s="5"/>
      <c r="P93" s="5"/>
      <c r="Q93" s="5"/>
      <c r="R93" s="5"/>
      <c r="S93" s="5"/>
      <c r="T93" s="5"/>
      <c r="U93" s="82"/>
      <c r="V93" s="46"/>
      <c r="W93" s="167"/>
      <c r="X93" s="108"/>
      <c r="Y93" s="87"/>
      <c r="Z93" s="87"/>
      <c r="AA93" s="304"/>
      <c r="AB93" s="182"/>
    </row>
    <row r="94" spans="3:28" ht="23.25">
      <c r="C94" s="660"/>
      <c r="D94" s="106"/>
      <c r="E94" s="661"/>
      <c r="F94" s="583"/>
      <c r="G94" s="657"/>
      <c r="H94" s="658"/>
      <c r="I94" s="662"/>
      <c r="J94" s="664"/>
      <c r="K94" s="109"/>
      <c r="L94" s="121"/>
      <c r="M94" s="5"/>
      <c r="N94" s="5"/>
      <c r="O94" s="5"/>
      <c r="P94" s="5"/>
      <c r="Q94" s="5"/>
      <c r="R94" s="5"/>
      <c r="S94" s="5"/>
      <c r="T94" s="5"/>
      <c r="U94" s="661"/>
      <c r="V94" s="583"/>
      <c r="W94" s="657"/>
      <c r="X94" s="658"/>
      <c r="Y94" s="662"/>
      <c r="Z94" s="664"/>
      <c r="AA94" s="304"/>
      <c r="AB94" s="578"/>
    </row>
    <row r="95" spans="3:28" ht="23.25">
      <c r="C95" s="660"/>
      <c r="D95" s="300"/>
      <c r="E95" s="661"/>
      <c r="F95" s="583"/>
      <c r="G95" s="657"/>
      <c r="H95" s="658"/>
      <c r="I95" s="662"/>
      <c r="J95" s="664"/>
      <c r="K95" s="50"/>
      <c r="L95" s="663"/>
      <c r="M95" s="5"/>
      <c r="N95" s="5"/>
      <c r="O95" s="5"/>
      <c r="P95" s="5"/>
      <c r="Q95" s="5"/>
      <c r="R95" s="5"/>
      <c r="S95" s="665"/>
      <c r="T95" s="5"/>
      <c r="U95" s="661"/>
      <c r="V95" s="583"/>
      <c r="W95" s="657"/>
      <c r="X95" s="658"/>
      <c r="Y95" s="662"/>
      <c r="Z95" s="664"/>
      <c r="AA95" s="304"/>
      <c r="AB95" s="578"/>
    </row>
    <row r="96" spans="3:28" ht="23.25">
      <c r="C96" s="186"/>
      <c r="D96" s="300"/>
      <c r="E96" s="111"/>
      <c r="F96" s="46"/>
      <c r="G96" s="79"/>
      <c r="H96" s="108"/>
      <c r="I96" s="113"/>
      <c r="J96" s="87"/>
      <c r="K96" s="50"/>
      <c r="L96" s="663"/>
      <c r="M96" s="5"/>
      <c r="N96" s="5"/>
      <c r="O96" s="5"/>
      <c r="P96" s="5"/>
      <c r="Q96" s="5"/>
      <c r="R96" s="5"/>
      <c r="S96" s="665"/>
      <c r="T96" s="5"/>
      <c r="U96" s="132"/>
      <c r="V96" s="46"/>
      <c r="W96" s="79"/>
      <c r="X96" s="108"/>
      <c r="Y96" s="87"/>
      <c r="Z96" s="87"/>
      <c r="AA96" s="304"/>
      <c r="AB96" s="182"/>
    </row>
    <row r="97" spans="3:28" ht="23.25">
      <c r="C97" s="186"/>
      <c r="D97" s="300"/>
      <c r="E97" s="103"/>
      <c r="F97" s="110"/>
      <c r="G97" s="110"/>
      <c r="H97" s="110"/>
      <c r="I97" s="185"/>
      <c r="J97" s="185"/>
      <c r="K97" s="50"/>
      <c r="L97" s="663"/>
      <c r="M97" s="5"/>
      <c r="N97" s="5"/>
      <c r="O97" s="5"/>
      <c r="P97" s="5"/>
      <c r="Q97" s="5"/>
      <c r="R97" s="5"/>
      <c r="S97" s="665"/>
      <c r="T97" s="5"/>
      <c r="U97" s="82"/>
      <c r="V97" s="46"/>
      <c r="W97" s="167"/>
      <c r="X97" s="108"/>
      <c r="Y97" s="87"/>
      <c r="Z97" s="87"/>
      <c r="AA97" s="304"/>
      <c r="AB97" s="182"/>
    </row>
    <row r="98" spans="3:28" ht="23.25">
      <c r="C98" s="660"/>
      <c r="D98" s="301"/>
      <c r="E98" s="661"/>
      <c r="F98" s="583"/>
      <c r="G98" s="657"/>
      <c r="H98" s="658"/>
      <c r="I98" s="662"/>
      <c r="J98" s="664"/>
      <c r="K98" s="50"/>
      <c r="L98" s="663"/>
      <c r="M98" s="5"/>
      <c r="N98" s="5"/>
      <c r="O98" s="5"/>
      <c r="P98" s="5"/>
      <c r="Q98" s="5"/>
      <c r="R98" s="5"/>
      <c r="S98" s="665"/>
      <c r="T98" s="5"/>
      <c r="U98" s="661"/>
      <c r="V98" s="583"/>
      <c r="W98" s="657"/>
      <c r="X98" s="658"/>
      <c r="Y98" s="662"/>
      <c r="Z98" s="664"/>
      <c r="AA98" s="304"/>
      <c r="AB98" s="578"/>
    </row>
    <row r="99" spans="3:28" ht="23.25">
      <c r="C99" s="660"/>
      <c r="D99" s="301"/>
      <c r="E99" s="661"/>
      <c r="F99" s="583"/>
      <c r="G99" s="657"/>
      <c r="H99" s="658"/>
      <c r="I99" s="662"/>
      <c r="J99" s="664"/>
      <c r="K99" s="101"/>
      <c r="L99" s="109"/>
      <c r="M99" s="5"/>
      <c r="N99" s="5"/>
      <c r="O99" s="5"/>
      <c r="P99" s="5"/>
      <c r="Q99" s="5"/>
      <c r="R99" s="5"/>
      <c r="S99" s="5"/>
      <c r="T99" s="5"/>
      <c r="U99" s="661"/>
      <c r="V99" s="583"/>
      <c r="W99" s="657"/>
      <c r="X99" s="658"/>
      <c r="Y99" s="662"/>
      <c r="Z99" s="664"/>
      <c r="AA99" s="304"/>
      <c r="AB99" s="578"/>
    </row>
    <row r="100" spans="3:17" ht="23.25">
      <c r="C100" s="5"/>
      <c r="D100" s="14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</sheetData>
  <sheetProtection/>
  <mergeCells count="352">
    <mergeCell ref="F10:F11"/>
    <mergeCell ref="G10:G11"/>
    <mergeCell ref="H10:H11"/>
    <mergeCell ref="I10:I11"/>
    <mergeCell ref="J10:J11"/>
    <mergeCell ref="E1:Z1"/>
    <mergeCell ref="U6:U7"/>
    <mergeCell ref="V6:V7"/>
    <mergeCell ref="W6:W7"/>
    <mergeCell ref="X6:X7"/>
    <mergeCell ref="AB10:AB11"/>
    <mergeCell ref="K11:K14"/>
    <mergeCell ref="T11:T14"/>
    <mergeCell ref="V14:V15"/>
    <mergeCell ref="W14:W15"/>
    <mergeCell ref="X14:X15"/>
    <mergeCell ref="Y14:Y15"/>
    <mergeCell ref="Z14:Z15"/>
    <mergeCell ref="U10:U11"/>
    <mergeCell ref="V10:V11"/>
    <mergeCell ref="C14:C15"/>
    <mergeCell ref="E14:E15"/>
    <mergeCell ref="F14:F15"/>
    <mergeCell ref="G14:G15"/>
    <mergeCell ref="Y10:Y11"/>
    <mergeCell ref="Z10:Z11"/>
    <mergeCell ref="W10:W11"/>
    <mergeCell ref="X10:X11"/>
    <mergeCell ref="C10:C11"/>
    <mergeCell ref="E10:E11"/>
    <mergeCell ref="U18:U19"/>
    <mergeCell ref="V18:V19"/>
    <mergeCell ref="H14:H15"/>
    <mergeCell ref="I14:I15"/>
    <mergeCell ref="J14:J15"/>
    <mergeCell ref="U14:U15"/>
    <mergeCell ref="C18:C19"/>
    <mergeCell ref="E18:E19"/>
    <mergeCell ref="F18:F19"/>
    <mergeCell ref="G18:G19"/>
    <mergeCell ref="H18:H19"/>
    <mergeCell ref="I18:I19"/>
    <mergeCell ref="C22:C23"/>
    <mergeCell ref="E22:E23"/>
    <mergeCell ref="F22:F23"/>
    <mergeCell ref="G22:G23"/>
    <mergeCell ref="H22:H23"/>
    <mergeCell ref="I22:I23"/>
    <mergeCell ref="J34:J35"/>
    <mergeCell ref="U22:U23"/>
    <mergeCell ref="V22:V23"/>
    <mergeCell ref="AB18:AB19"/>
    <mergeCell ref="K19:K22"/>
    <mergeCell ref="J22:J23"/>
    <mergeCell ref="W18:W19"/>
    <mergeCell ref="X18:X19"/>
    <mergeCell ref="Y18:Y19"/>
    <mergeCell ref="J18:J19"/>
    <mergeCell ref="C34:C35"/>
    <mergeCell ref="E34:E35"/>
    <mergeCell ref="F34:F35"/>
    <mergeCell ref="G34:G35"/>
    <mergeCell ref="H34:H35"/>
    <mergeCell ref="I34:I35"/>
    <mergeCell ref="Z22:Z23"/>
    <mergeCell ref="W22:W23"/>
    <mergeCell ref="X22:X23"/>
    <mergeCell ref="Y34:Y35"/>
    <mergeCell ref="Z34:Z35"/>
    <mergeCell ref="X30:X31"/>
    <mergeCell ref="Z30:Z31"/>
    <mergeCell ref="Z26:Z27"/>
    <mergeCell ref="Y22:Y23"/>
    <mergeCell ref="Y30:Y31"/>
    <mergeCell ref="AB34:AB35"/>
    <mergeCell ref="K35:K38"/>
    <mergeCell ref="T35:T38"/>
    <mergeCell ref="V38:V39"/>
    <mergeCell ref="W38:W39"/>
    <mergeCell ref="X38:X39"/>
    <mergeCell ref="Y38:Y39"/>
    <mergeCell ref="Z38:Z39"/>
    <mergeCell ref="U34:U35"/>
    <mergeCell ref="V34:V35"/>
    <mergeCell ref="H38:H39"/>
    <mergeCell ref="I38:I39"/>
    <mergeCell ref="J38:J39"/>
    <mergeCell ref="U38:U39"/>
    <mergeCell ref="C38:C39"/>
    <mergeCell ref="E38:E39"/>
    <mergeCell ref="F38:F39"/>
    <mergeCell ref="G38:G39"/>
    <mergeCell ref="C42:C43"/>
    <mergeCell ref="E42:E43"/>
    <mergeCell ref="F42:F43"/>
    <mergeCell ref="G42:G43"/>
    <mergeCell ref="H42:H43"/>
    <mergeCell ref="I42:I43"/>
    <mergeCell ref="J46:J47"/>
    <mergeCell ref="W42:W43"/>
    <mergeCell ref="X42:X43"/>
    <mergeCell ref="Y42:Y43"/>
    <mergeCell ref="Z42:Z43"/>
    <mergeCell ref="AB38:AB39"/>
    <mergeCell ref="J42:J43"/>
    <mergeCell ref="U42:U43"/>
    <mergeCell ref="V42:V43"/>
    <mergeCell ref="U46:U47"/>
    <mergeCell ref="C46:C47"/>
    <mergeCell ref="E46:E47"/>
    <mergeCell ref="F46:F47"/>
    <mergeCell ref="G46:G47"/>
    <mergeCell ref="H46:H47"/>
    <mergeCell ref="I46:I47"/>
    <mergeCell ref="W46:W47"/>
    <mergeCell ref="X46:X47"/>
    <mergeCell ref="AB42:AB43"/>
    <mergeCell ref="K43:K46"/>
    <mergeCell ref="T43:T46"/>
    <mergeCell ref="R41:R42"/>
    <mergeCell ref="M41:M42"/>
    <mergeCell ref="Y46:Y47"/>
    <mergeCell ref="Z46:Z47"/>
    <mergeCell ref="AB46:AB47"/>
    <mergeCell ref="V57:V58"/>
    <mergeCell ref="W57:W58"/>
    <mergeCell ref="X57:X58"/>
    <mergeCell ref="Y57:Y58"/>
    <mergeCell ref="Z57:Z58"/>
    <mergeCell ref="AB57:AB58"/>
    <mergeCell ref="V46:V47"/>
    <mergeCell ref="G61:G62"/>
    <mergeCell ref="U57:U58"/>
    <mergeCell ref="K58:K61"/>
    <mergeCell ref="T58:T61"/>
    <mergeCell ref="H61:H62"/>
    <mergeCell ref="I61:I62"/>
    <mergeCell ref="J61:J62"/>
    <mergeCell ref="G57:G58"/>
    <mergeCell ref="I57:I58"/>
    <mergeCell ref="X65:X66"/>
    <mergeCell ref="Y65:Y66"/>
    <mergeCell ref="AB65:AB66"/>
    <mergeCell ref="E65:E66"/>
    <mergeCell ref="F65:F66"/>
    <mergeCell ref="G65:G66"/>
    <mergeCell ref="H65:H66"/>
    <mergeCell ref="I65:I66"/>
    <mergeCell ref="J65:J66"/>
    <mergeCell ref="V69:V70"/>
    <mergeCell ref="W69:W70"/>
    <mergeCell ref="X69:X70"/>
    <mergeCell ref="Y69:Y70"/>
    <mergeCell ref="Z61:Z62"/>
    <mergeCell ref="AB61:AB62"/>
    <mergeCell ref="X61:X62"/>
    <mergeCell ref="Y61:Y62"/>
    <mergeCell ref="Z65:Z66"/>
    <mergeCell ref="W65:W66"/>
    <mergeCell ref="Z69:Z70"/>
    <mergeCell ref="U69:U70"/>
    <mergeCell ref="AB69:AB70"/>
    <mergeCell ref="H69:H70"/>
    <mergeCell ref="H57:H58"/>
    <mergeCell ref="C57:C58"/>
    <mergeCell ref="E57:E58"/>
    <mergeCell ref="F57:F58"/>
    <mergeCell ref="C69:C70"/>
    <mergeCell ref="E69:E70"/>
    <mergeCell ref="F69:F70"/>
    <mergeCell ref="G69:G70"/>
    <mergeCell ref="C65:C66"/>
    <mergeCell ref="E30:E31"/>
    <mergeCell ref="F30:F31"/>
    <mergeCell ref="G30:G31"/>
    <mergeCell ref="C50:C51"/>
    <mergeCell ref="C61:C62"/>
    <mergeCell ref="E61:E62"/>
    <mergeCell ref="F61:F62"/>
    <mergeCell ref="H30:H31"/>
    <mergeCell ref="I30:I31"/>
    <mergeCell ref="C6:C7"/>
    <mergeCell ref="E6:E7"/>
    <mergeCell ref="F6:F7"/>
    <mergeCell ref="G6:G7"/>
    <mergeCell ref="H6:H7"/>
    <mergeCell ref="E26:E27"/>
    <mergeCell ref="F26:F27"/>
    <mergeCell ref="G26:G27"/>
    <mergeCell ref="AB6:AB7"/>
    <mergeCell ref="AB30:AB31"/>
    <mergeCell ref="O4:P6"/>
    <mergeCell ref="S8:S10"/>
    <mergeCell ref="U30:U31"/>
    <mergeCell ref="Z6:Z7"/>
    <mergeCell ref="AB22:AB23"/>
    <mergeCell ref="Z18:Z19"/>
    <mergeCell ref="AB14:AB15"/>
    <mergeCell ref="Y6:Y7"/>
    <mergeCell ref="J57:J58"/>
    <mergeCell ref="N56:Q57"/>
    <mergeCell ref="V61:V62"/>
    <mergeCell ref="W61:W62"/>
    <mergeCell ref="U65:U66"/>
    <mergeCell ref="U61:U62"/>
    <mergeCell ref="V65:V66"/>
    <mergeCell ref="K66:K69"/>
    <mergeCell ref="T66:T69"/>
    <mergeCell ref="J69:J70"/>
    <mergeCell ref="X94:X95"/>
    <mergeCell ref="I6:I7"/>
    <mergeCell ref="J6:J7"/>
    <mergeCell ref="V30:V31"/>
    <mergeCell ref="W30:W31"/>
    <mergeCell ref="L9:L10"/>
    <mergeCell ref="U26:U27"/>
    <mergeCell ref="V26:V27"/>
    <mergeCell ref="J30:J31"/>
    <mergeCell ref="I94:I95"/>
    <mergeCell ref="W94:W95"/>
    <mergeCell ref="I69:I70"/>
    <mergeCell ref="AB98:AB99"/>
    <mergeCell ref="W98:W99"/>
    <mergeCell ref="X98:X99"/>
    <mergeCell ref="Y98:Y99"/>
    <mergeCell ref="Z98:Z99"/>
    <mergeCell ref="U94:U95"/>
    <mergeCell ref="V94:V95"/>
    <mergeCell ref="AB94:AB95"/>
    <mergeCell ref="S95:S98"/>
    <mergeCell ref="U98:U99"/>
    <mergeCell ref="V98:V99"/>
    <mergeCell ref="J81:J82"/>
    <mergeCell ref="S78:S81"/>
    <mergeCell ref="Z94:Z95"/>
    <mergeCell ref="J94:J95"/>
    <mergeCell ref="U77:U78"/>
    <mergeCell ref="V77:V78"/>
    <mergeCell ref="W77:W78"/>
    <mergeCell ref="E98:E99"/>
    <mergeCell ref="F98:F99"/>
    <mergeCell ref="G98:G99"/>
    <mergeCell ref="H98:H99"/>
    <mergeCell ref="I98:I99"/>
    <mergeCell ref="J98:J99"/>
    <mergeCell ref="E94:E95"/>
    <mergeCell ref="Y94:Y95"/>
    <mergeCell ref="L95:L98"/>
    <mergeCell ref="C98:C99"/>
    <mergeCell ref="AB81:AB82"/>
    <mergeCell ref="C85:C86"/>
    <mergeCell ref="C89:C90"/>
    <mergeCell ref="E89:E90"/>
    <mergeCell ref="F81:F82"/>
    <mergeCell ref="H89:H90"/>
    <mergeCell ref="X77:X78"/>
    <mergeCell ref="C81:C82"/>
    <mergeCell ref="C94:C95"/>
    <mergeCell ref="C77:C78"/>
    <mergeCell ref="E85:E86"/>
    <mergeCell ref="F85:F86"/>
    <mergeCell ref="G85:G86"/>
    <mergeCell ref="G77:G78"/>
    <mergeCell ref="I81:I82"/>
    <mergeCell ref="I89:I90"/>
    <mergeCell ref="E81:E82"/>
    <mergeCell ref="I77:I78"/>
    <mergeCell ref="F89:F90"/>
    <mergeCell ref="G89:G90"/>
    <mergeCell ref="H77:H78"/>
    <mergeCell ref="G81:G82"/>
    <mergeCell ref="H81:H82"/>
    <mergeCell ref="F94:F95"/>
    <mergeCell ref="G94:G95"/>
    <mergeCell ref="H94:H95"/>
    <mergeCell ref="Z77:Z78"/>
    <mergeCell ref="N76:Q77"/>
    <mergeCell ref="Y81:Y82"/>
    <mergeCell ref="L78:L81"/>
    <mergeCell ref="J89:J90"/>
    <mergeCell ref="H85:H86"/>
    <mergeCell ref="J85:J86"/>
    <mergeCell ref="AB77:AB78"/>
    <mergeCell ref="U81:U82"/>
    <mergeCell ref="V81:V82"/>
    <mergeCell ref="W81:W82"/>
    <mergeCell ref="X81:X82"/>
    <mergeCell ref="I85:I86"/>
    <mergeCell ref="Z81:Z82"/>
    <mergeCell ref="L86:L89"/>
    <mergeCell ref="J77:J78"/>
    <mergeCell ref="Y77:Y78"/>
    <mergeCell ref="H26:H27"/>
    <mergeCell ref="I26:I27"/>
    <mergeCell ref="J26:J27"/>
    <mergeCell ref="J50:J51"/>
    <mergeCell ref="E77:E78"/>
    <mergeCell ref="F77:F78"/>
    <mergeCell ref="E50:E51"/>
    <mergeCell ref="F50:F51"/>
    <mergeCell ref="G50:G51"/>
    <mergeCell ref="H50:H51"/>
    <mergeCell ref="I50:I51"/>
    <mergeCell ref="C30:C31"/>
    <mergeCell ref="W50:W51"/>
    <mergeCell ref="X50:X51"/>
    <mergeCell ref="Y50:Y51"/>
    <mergeCell ref="W26:W27"/>
    <mergeCell ref="X26:X27"/>
    <mergeCell ref="Y26:Y27"/>
    <mergeCell ref="W34:W35"/>
    <mergeCell ref="X34:X35"/>
    <mergeCell ref="C26:C27"/>
    <mergeCell ref="AB26:AB27"/>
    <mergeCell ref="AB50:AB51"/>
    <mergeCell ref="T19:T22"/>
    <mergeCell ref="L23:L25"/>
    <mergeCell ref="L47:L49"/>
    <mergeCell ref="S23:S25"/>
    <mergeCell ref="S32:S34"/>
    <mergeCell ref="S47:S49"/>
    <mergeCell ref="V50:V51"/>
    <mergeCell ref="L33:L34"/>
    <mergeCell ref="Z89:Z90"/>
    <mergeCell ref="R15:R17"/>
    <mergeCell ref="M15:M17"/>
    <mergeCell ref="U85:U86"/>
    <mergeCell ref="V85:V86"/>
    <mergeCell ref="W85:W86"/>
    <mergeCell ref="X85:X86"/>
    <mergeCell ref="Z50:Z51"/>
    <mergeCell ref="U50:U51"/>
    <mergeCell ref="AB85:AB86"/>
    <mergeCell ref="AB89:AB90"/>
    <mergeCell ref="S86:S89"/>
    <mergeCell ref="Y85:Y86"/>
    <mergeCell ref="Z85:Z86"/>
    <mergeCell ref="U89:U90"/>
    <mergeCell ref="V89:V90"/>
    <mergeCell ref="W89:W90"/>
    <mergeCell ref="X89:X90"/>
    <mergeCell ref="Y89:Y90"/>
    <mergeCell ref="Q28:Q29"/>
    <mergeCell ref="O29:P29"/>
    <mergeCell ref="N28:N29"/>
    <mergeCell ref="N62:N64"/>
    <mergeCell ref="N83:N84"/>
    <mergeCell ref="O64:P64"/>
    <mergeCell ref="Q62:Q64"/>
    <mergeCell ref="O84:P84"/>
    <mergeCell ref="O65:P65"/>
    <mergeCell ref="Q83:Q84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8"/>
  <sheetViews>
    <sheetView zoomScale="84" zoomScaleNormal="84" zoomScalePageLayoutView="0" workbookViewId="0" topLeftCell="A1">
      <selection activeCell="T5" sqref="T5:Y6"/>
    </sheetView>
  </sheetViews>
  <sheetFormatPr defaultColWidth="9.00390625" defaultRowHeight="13.5"/>
  <cols>
    <col min="1" max="1" width="3.75390625" style="0" customWidth="1"/>
    <col min="2" max="2" width="7.00390625" style="2" customWidth="1"/>
    <col min="3" max="3" width="8.125" style="2" hidden="1" customWidth="1"/>
    <col min="4" max="4" width="27.50390625" style="203" customWidth="1"/>
    <col min="5" max="5" width="3.00390625" style="2" bestFit="1" customWidth="1"/>
    <col min="6" max="6" width="13.875" style="8" customWidth="1"/>
    <col min="7" max="7" width="3.625" style="8" customWidth="1"/>
    <col min="8" max="8" width="12.50390625" style="1" customWidth="1"/>
    <col min="9" max="9" width="3.625" style="1" bestFit="1" customWidth="1"/>
    <col min="10" max="10" width="6.625" style="34" customWidth="1"/>
    <col min="11" max="17" width="6.625" style="2" customWidth="1"/>
    <col min="18" max="18" width="6.625" style="34" customWidth="1"/>
    <col min="19" max="19" width="6.625" style="36" customWidth="1"/>
    <col min="20" max="20" width="27.50390625" style="2" customWidth="1"/>
    <col min="21" max="21" width="3.00390625" style="2" bestFit="1" customWidth="1"/>
    <col min="22" max="22" width="13.875" style="8" customWidth="1"/>
    <col min="23" max="23" width="3.625" style="8" customWidth="1"/>
    <col min="24" max="24" width="12.50390625" style="2" customWidth="1"/>
    <col min="25" max="25" width="3.00390625" style="2" customWidth="1"/>
    <col min="26" max="26" width="5.625" style="2" hidden="1" customWidth="1"/>
    <col min="27" max="27" width="7.00390625" style="2" customWidth="1"/>
    <col min="28" max="28" width="3.75390625" style="29" customWidth="1"/>
    <col min="29" max="29" width="2.75390625" style="2" customWidth="1"/>
    <col min="30" max="30" width="42.75390625" style="2" customWidth="1"/>
    <col min="31" max="31" width="24.00390625" style="2" customWidth="1"/>
    <col min="32" max="33" width="9.00390625" style="2" customWidth="1"/>
    <col min="34" max="34" width="29.25390625" style="2" customWidth="1"/>
    <col min="35" max="16384" width="9.00390625" style="2" customWidth="1"/>
  </cols>
  <sheetData>
    <row r="1" spans="2:27" ht="63" customHeight="1">
      <c r="B1" s="1" t="s">
        <v>0</v>
      </c>
      <c r="C1" s="1"/>
      <c r="D1" s="619" t="s">
        <v>249</v>
      </c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7"/>
      <c r="Z1" s="7"/>
      <c r="AA1" s="1"/>
    </row>
    <row r="2" spans="1:26" ht="27" customHeight="1">
      <c r="A2" s="30"/>
      <c r="B2" s="31"/>
      <c r="C2" s="32"/>
      <c r="D2" s="202"/>
      <c r="E2" s="33"/>
      <c r="F2" s="33"/>
      <c r="G2" s="33"/>
      <c r="K2" s="35"/>
      <c r="L2" s="35"/>
      <c r="M2" s="35"/>
      <c r="N2" s="35"/>
      <c r="O2" s="35"/>
      <c r="P2" s="35"/>
      <c r="Q2" s="35"/>
      <c r="T2" s="37"/>
      <c r="U2" s="38" t="s">
        <v>183</v>
      </c>
      <c r="V2" s="38"/>
      <c r="W2" s="38"/>
      <c r="X2" s="38"/>
      <c r="Y2" s="38"/>
      <c r="Z2" s="38"/>
    </row>
    <row r="3" spans="2:34" ht="36" customHeight="1">
      <c r="B3" s="146" t="s">
        <v>171</v>
      </c>
      <c r="T3" s="39"/>
      <c r="U3" s="183" t="s">
        <v>186</v>
      </c>
      <c r="V3" s="177"/>
      <c r="W3" s="177"/>
      <c r="X3" s="177"/>
      <c r="Y3" s="177"/>
      <c r="Z3" s="177"/>
      <c r="AA3" s="177"/>
      <c r="AB3" s="39"/>
      <c r="AD3" s="40"/>
      <c r="AE3" s="41"/>
      <c r="AF3" s="41"/>
      <c r="AG3" s="42"/>
      <c r="AH3" s="42"/>
    </row>
    <row r="4" spans="20:34" ht="12" customHeight="1">
      <c r="T4" s="39"/>
      <c r="U4" s="43"/>
      <c r="V4" s="43"/>
      <c r="W4" s="43"/>
      <c r="X4" s="43"/>
      <c r="Y4" s="43"/>
      <c r="Z4" s="43"/>
      <c r="AA4" s="43"/>
      <c r="AD4" s="40"/>
      <c r="AE4" s="41"/>
      <c r="AF4" s="41"/>
      <c r="AG4" s="42"/>
      <c r="AH4" s="42"/>
    </row>
    <row r="5" spans="1:35" ht="30" customHeight="1" thickBot="1">
      <c r="A5" s="117"/>
      <c r="B5" s="585">
        <v>1</v>
      </c>
      <c r="C5" s="45">
        <v>26</v>
      </c>
      <c r="D5" s="588" t="str">
        <f>_xlfn.IFERROR(VLOOKUP(C5,'団体学校リスト'!$K$3:$P$35,2),"  ")</f>
        <v>鳳凰</v>
      </c>
      <c r="E5" s="583" t="s">
        <v>1</v>
      </c>
      <c r="F5" s="576" t="str">
        <f>_xlfn.IFERROR(VLOOKUP(C5,'団体学校リスト'!$K$3:$P$35,4),"  ")</f>
        <v>九　州</v>
      </c>
      <c r="G5" s="576" t="s">
        <v>2</v>
      </c>
      <c r="H5" s="592" t="str">
        <f>_xlfn.IFERROR(VLOOKUP(C5,'団体学校リスト'!$K$3:$P$35,6),"   ")</f>
        <v>鹿児島</v>
      </c>
      <c r="I5" s="589" t="s">
        <v>3</v>
      </c>
      <c r="J5" s="211"/>
      <c r="K5" s="182"/>
      <c r="L5" s="182"/>
      <c r="M5" s="182"/>
      <c r="N5" s="573" t="s">
        <v>53</v>
      </c>
      <c r="O5" s="573"/>
      <c r="P5" s="182"/>
      <c r="Q5" s="182"/>
      <c r="R5" s="212"/>
      <c r="S5" s="211"/>
      <c r="T5" s="582" t="str">
        <f>_xlfn.IFERROR(VLOOKUP(Z5,'団体学校リスト'!$K$3:$P$35,2),"  ")</f>
        <v>山陽女学園</v>
      </c>
      <c r="U5" s="583" t="s">
        <v>1</v>
      </c>
      <c r="V5" s="575" t="str">
        <f>_xlfn.IFERROR(VLOOKUP(Z5,'団体学校リスト'!$K$3:$P$35,4),"  ")</f>
        <v>中　国</v>
      </c>
      <c r="W5" s="576" t="s">
        <v>2</v>
      </c>
      <c r="X5" s="575" t="str">
        <f>_xlfn.IFERROR(VLOOKUP(Z5,'団体学校リスト'!$K$3:$P$35,6),"   ")</f>
        <v>広　島</v>
      </c>
      <c r="Y5" s="584" t="s">
        <v>3</v>
      </c>
      <c r="Z5" s="116">
        <v>23</v>
      </c>
      <c r="AA5" s="585">
        <v>17</v>
      </c>
      <c r="AD5" s="53"/>
      <c r="AG5" s="54"/>
      <c r="AH5" s="55"/>
      <c r="AI5" s="56"/>
    </row>
    <row r="6" spans="1:35" ht="30" customHeight="1" thickBot="1" thickTop="1">
      <c r="A6" s="117"/>
      <c r="B6" s="585"/>
      <c r="C6" s="45"/>
      <c r="D6" s="588"/>
      <c r="E6" s="583"/>
      <c r="F6" s="576"/>
      <c r="G6" s="576"/>
      <c r="H6" s="592"/>
      <c r="I6" s="589"/>
      <c r="J6" s="578" t="s">
        <v>13</v>
      </c>
      <c r="K6" s="234" t="s">
        <v>272</v>
      </c>
      <c r="L6" s="243"/>
      <c r="M6" s="213"/>
      <c r="N6" s="573"/>
      <c r="O6" s="573"/>
      <c r="P6" s="213"/>
      <c r="Q6" s="182"/>
      <c r="R6" s="236" t="s">
        <v>269</v>
      </c>
      <c r="S6" s="578" t="s">
        <v>112</v>
      </c>
      <c r="T6" s="582"/>
      <c r="U6" s="583"/>
      <c r="V6" s="575" t="e">
        <f>VLOOKUP(AB6,'[1]男女出場校リスト'!$B$3:$H$20,5)&amp;" "&amp;"１"</f>
        <v>#N/A</v>
      </c>
      <c r="W6" s="576"/>
      <c r="X6" s="575"/>
      <c r="Y6" s="584"/>
      <c r="Z6" s="116"/>
      <c r="AA6" s="585"/>
      <c r="AD6" s="53"/>
      <c r="AG6" s="54"/>
      <c r="AH6" s="55"/>
      <c r="AI6" s="56"/>
    </row>
    <row r="7" spans="1:35" ht="30" customHeight="1" thickTop="1">
      <c r="A7" s="117"/>
      <c r="B7" s="585">
        <v>2</v>
      </c>
      <c r="C7" s="45">
        <v>18</v>
      </c>
      <c r="D7" s="588" t="str">
        <f>_xlfn.IFERROR(VLOOKUP(C7,'団体学校リスト'!$K$3:$P$35,2),"  ")</f>
        <v>新潟第一</v>
      </c>
      <c r="E7" s="583" t="s">
        <v>1</v>
      </c>
      <c r="F7" s="576" t="str">
        <f>_xlfn.IFERROR(VLOOKUP(C7,'団体学校リスト'!$K$3:$P$35,4),"  ")</f>
        <v>北信越</v>
      </c>
      <c r="G7" s="576" t="s">
        <v>2</v>
      </c>
      <c r="H7" s="592" t="str">
        <f>_xlfn.IFERROR(VLOOKUP(C7,'団体学校リスト'!$K$3:$P$35,6),"   ")</f>
        <v>新　潟</v>
      </c>
      <c r="I7" s="589" t="s">
        <v>3</v>
      </c>
      <c r="J7" s="579"/>
      <c r="K7" s="182"/>
      <c r="L7" s="219"/>
      <c r="M7" s="573" t="s">
        <v>280</v>
      </c>
      <c r="N7" s="573"/>
      <c r="O7" s="573"/>
      <c r="P7" s="573"/>
      <c r="Q7" s="215"/>
      <c r="R7" s="216"/>
      <c r="S7" s="587"/>
      <c r="T7" s="582" t="str">
        <f>_xlfn.IFERROR(VLOOKUP(Z7,'団体学校リスト'!$K$3:$P$35,2),"  ")</f>
        <v>日大山形</v>
      </c>
      <c r="U7" s="583" t="s">
        <v>1</v>
      </c>
      <c r="V7" s="575" t="str">
        <f>_xlfn.IFERROR(VLOOKUP(Z7,'団体学校リスト'!$K$3:$P$35,4),"  ")</f>
        <v>東　北</v>
      </c>
      <c r="W7" s="576" t="s">
        <v>2</v>
      </c>
      <c r="X7" s="575" t="str">
        <f>_xlfn.IFERROR(VLOOKUP(Z7,'団体学校リスト'!$K$3:$P$35,6),"   ")</f>
        <v>山　形</v>
      </c>
      <c r="Y7" s="584" t="s">
        <v>3</v>
      </c>
      <c r="Z7" s="116">
        <v>3</v>
      </c>
      <c r="AA7" s="585">
        <v>18</v>
      </c>
      <c r="AD7" s="53"/>
      <c r="AG7" s="54"/>
      <c r="AH7" s="55"/>
      <c r="AI7" s="56"/>
    </row>
    <row r="8" spans="1:35" ht="30" customHeight="1" thickBot="1">
      <c r="A8" s="117"/>
      <c r="B8" s="585"/>
      <c r="C8" s="45"/>
      <c r="D8" s="588"/>
      <c r="E8" s="583"/>
      <c r="F8" s="576"/>
      <c r="G8" s="576"/>
      <c r="H8" s="592"/>
      <c r="I8" s="589"/>
      <c r="J8" s="217"/>
      <c r="K8" s="590" t="s">
        <v>119</v>
      </c>
      <c r="L8" s="251" t="s">
        <v>267</v>
      </c>
      <c r="M8" s="235"/>
      <c r="N8" s="571" t="s">
        <v>147</v>
      </c>
      <c r="O8" s="572"/>
      <c r="P8" s="235"/>
      <c r="Q8" s="236" t="s">
        <v>37</v>
      </c>
      <c r="R8" s="578" t="s">
        <v>123</v>
      </c>
      <c r="S8" s="217"/>
      <c r="T8" s="582"/>
      <c r="U8" s="583"/>
      <c r="V8" s="575" t="e">
        <f>VLOOKUP(AB8,'[1]男女出場校リスト'!$B$3:$H$20,5)&amp;" "&amp;"１"</f>
        <v>#N/A</v>
      </c>
      <c r="W8" s="576"/>
      <c r="X8" s="575"/>
      <c r="Y8" s="584"/>
      <c r="Z8" s="116"/>
      <c r="AA8" s="585"/>
      <c r="AD8" s="53"/>
      <c r="AG8" s="54"/>
      <c r="AH8" s="55"/>
      <c r="AI8" s="56"/>
    </row>
    <row r="9" spans="2:35" ht="30" customHeight="1" thickBot="1" thickTop="1">
      <c r="B9" s="585">
        <v>3</v>
      </c>
      <c r="C9" s="45">
        <v>20</v>
      </c>
      <c r="D9" s="588" t="str">
        <f>_xlfn.IFERROR(VLOOKUP(C9,'団体学校リスト'!$K$3:$P$35,2),"  ")</f>
        <v>大商学園</v>
      </c>
      <c r="E9" s="583" t="s">
        <v>1</v>
      </c>
      <c r="F9" s="576" t="str">
        <f>_xlfn.IFERROR(VLOOKUP(C9,'団体学校リスト'!$K$3:$P$35,4),"  ")</f>
        <v>近　畿</v>
      </c>
      <c r="G9" s="576" t="s">
        <v>2</v>
      </c>
      <c r="H9" s="592" t="str">
        <f>_xlfn.IFERROR(VLOOKUP(C9,'団体学校リスト'!$K$3:$P$35,6),"   ")</f>
        <v>大　阪</v>
      </c>
      <c r="I9" s="589" t="s">
        <v>3</v>
      </c>
      <c r="J9" s="218"/>
      <c r="K9" s="578"/>
      <c r="L9" s="272"/>
      <c r="M9" s="213"/>
      <c r="N9" s="221"/>
      <c r="O9" s="213"/>
      <c r="P9" s="221"/>
      <c r="Q9" s="182"/>
      <c r="R9" s="586"/>
      <c r="S9" s="222"/>
      <c r="T9" s="582" t="str">
        <f>_xlfn.IFERROR(VLOOKUP(Z9,'団体学校リスト'!$K$3:$P$40,2),"  ")</f>
        <v>日大鶴ケ丘</v>
      </c>
      <c r="U9" s="583" t="s">
        <v>1</v>
      </c>
      <c r="V9" s="575" t="str">
        <f>_xlfn.IFERROR(VLOOKUP(Z9,'団体学校リスト'!$K$3:$P$40,4),"  ")</f>
        <v>東京</v>
      </c>
      <c r="W9" s="576" t="s">
        <v>2</v>
      </c>
      <c r="X9" s="575" t="str">
        <f>_xlfn.IFERROR(VLOOKUP(Z9,'団体学校リスト'!$K$3:$P$40,6),"   ")</f>
        <v>東京</v>
      </c>
      <c r="Y9" s="584" t="s">
        <v>3</v>
      </c>
      <c r="Z9" s="116">
        <v>33</v>
      </c>
      <c r="AA9" s="585">
        <v>19</v>
      </c>
      <c r="AD9" s="53"/>
      <c r="AG9" s="54"/>
      <c r="AH9" s="55"/>
      <c r="AI9" s="56"/>
    </row>
    <row r="10" spans="1:35" ht="28.5" customHeight="1" thickBot="1" thickTop="1">
      <c r="A10" s="5"/>
      <c r="B10" s="585"/>
      <c r="C10" s="45"/>
      <c r="D10" s="588"/>
      <c r="E10" s="583"/>
      <c r="F10" s="576"/>
      <c r="G10" s="576"/>
      <c r="H10" s="592"/>
      <c r="I10" s="589"/>
      <c r="J10" s="578" t="s">
        <v>14</v>
      </c>
      <c r="K10" s="252" t="s">
        <v>147</v>
      </c>
      <c r="L10" s="254"/>
      <c r="M10" s="241"/>
      <c r="N10" s="244"/>
      <c r="O10" s="243"/>
      <c r="P10" s="244"/>
      <c r="Q10" s="243"/>
      <c r="R10" s="245" t="s">
        <v>269</v>
      </c>
      <c r="S10" s="580" t="s">
        <v>113</v>
      </c>
      <c r="T10" s="582"/>
      <c r="U10" s="583"/>
      <c r="V10" s="575" t="e">
        <f>VLOOKUP(AB10,'[1]男女出場校リスト'!$B$3:$H$20,5)&amp;" "&amp;"１"</f>
        <v>#N/A</v>
      </c>
      <c r="W10" s="576"/>
      <c r="X10" s="575"/>
      <c r="Y10" s="584"/>
      <c r="Z10" s="116"/>
      <c r="AA10" s="585"/>
      <c r="AB10" s="101"/>
      <c r="AC10" s="24"/>
      <c r="AD10" s="53"/>
      <c r="AG10" s="54"/>
      <c r="AH10" s="55"/>
      <c r="AI10" s="56"/>
    </row>
    <row r="11" spans="1:35" ht="30" customHeight="1" thickBot="1" thickTop="1">
      <c r="A11" s="5"/>
      <c r="B11" s="585">
        <v>4</v>
      </c>
      <c r="C11" s="45">
        <v>5</v>
      </c>
      <c r="D11" s="588" t="str">
        <f>_xlfn.IFERROR(VLOOKUP(C11,'団体学校リスト'!$K$3:$P$35,2),"  ")</f>
        <v>東洋大牛久</v>
      </c>
      <c r="E11" s="583" t="s">
        <v>1</v>
      </c>
      <c r="F11" s="576" t="str">
        <f>_xlfn.IFERROR(VLOOKUP(C11,'団体学校リスト'!$K$3:$P$35,4),"  ")</f>
        <v>北関東</v>
      </c>
      <c r="G11" s="576" t="s">
        <v>2</v>
      </c>
      <c r="H11" s="592" t="str">
        <f>_xlfn.IFERROR(VLOOKUP(C11,'団体学校リスト'!$K$3:$P$35,6),"   ")</f>
        <v>茨　城</v>
      </c>
      <c r="I11" s="589" t="s">
        <v>3</v>
      </c>
      <c r="J11" s="579"/>
      <c r="K11" s="223"/>
      <c r="L11" s="182"/>
      <c r="M11" s="219"/>
      <c r="N11" s="215"/>
      <c r="O11" s="182"/>
      <c r="P11" s="215"/>
      <c r="Q11" s="182"/>
      <c r="R11" s="224"/>
      <c r="S11" s="581"/>
      <c r="T11" s="582" t="str">
        <f>_xlfn.IFERROR(VLOOKUP(Z11,'団体学校リスト'!$K$3:$P$35,2),"  ")</f>
        <v>沖縄尚学</v>
      </c>
      <c r="U11" s="583" t="s">
        <v>1</v>
      </c>
      <c r="V11" s="575" t="str">
        <f>_xlfn.IFERROR(VLOOKUP(Z11,'団体学校リスト'!$K$3:$P$35,4),"  ")</f>
        <v>九　州</v>
      </c>
      <c r="W11" s="576" t="s">
        <v>2</v>
      </c>
      <c r="X11" s="575" t="str">
        <f>_xlfn.IFERROR(VLOOKUP(Z11,'団体学校リスト'!$K$3:$P$35,6),"   ")</f>
        <v>沖　縄</v>
      </c>
      <c r="Y11" s="584" t="s">
        <v>3</v>
      </c>
      <c r="Z11" s="116">
        <v>27</v>
      </c>
      <c r="AA11" s="585">
        <v>20</v>
      </c>
      <c r="AB11" s="101"/>
      <c r="AC11" s="24"/>
      <c r="AD11" s="53"/>
      <c r="AG11" s="54"/>
      <c r="AH11" s="55"/>
      <c r="AI11" s="56"/>
    </row>
    <row r="12" spans="1:35" ht="30" customHeight="1" thickBot="1" thickTop="1">
      <c r="A12" s="5"/>
      <c r="B12" s="585"/>
      <c r="C12" s="45"/>
      <c r="D12" s="588"/>
      <c r="E12" s="583"/>
      <c r="F12" s="576"/>
      <c r="G12" s="576"/>
      <c r="H12" s="592"/>
      <c r="I12" s="589"/>
      <c r="J12" s="217"/>
      <c r="K12" s="182"/>
      <c r="L12" s="590" t="s">
        <v>127</v>
      </c>
      <c r="M12" s="251" t="s">
        <v>37</v>
      </c>
      <c r="N12" s="244"/>
      <c r="O12" s="243"/>
      <c r="P12" s="236" t="s">
        <v>37</v>
      </c>
      <c r="Q12" s="578" t="s">
        <v>175</v>
      </c>
      <c r="R12" s="182"/>
      <c r="S12" s="217"/>
      <c r="T12" s="582"/>
      <c r="U12" s="583"/>
      <c r="V12" s="575" t="e">
        <f>VLOOKUP(AB12,'[1]男女出場校リスト'!$B$3:$H$20,5)&amp;" "&amp;"１"</f>
        <v>#N/A</v>
      </c>
      <c r="W12" s="576"/>
      <c r="X12" s="575"/>
      <c r="Y12" s="584"/>
      <c r="Z12" s="116"/>
      <c r="AA12" s="585"/>
      <c r="AB12" s="101"/>
      <c r="AC12" s="24"/>
      <c r="AD12" s="53"/>
      <c r="AG12" s="54"/>
      <c r="AH12" s="55"/>
      <c r="AI12" s="56"/>
    </row>
    <row r="13" spans="1:35" ht="30" customHeight="1" thickBot="1" thickTop="1">
      <c r="A13" s="5"/>
      <c r="B13" s="585">
        <v>5</v>
      </c>
      <c r="C13" s="45">
        <v>9</v>
      </c>
      <c r="D13" s="588" t="str">
        <f>_xlfn.IFERROR(VLOOKUP(C13,'団体学校リスト'!$K$3:$P$35,2),"  ")</f>
        <v>東京学館浦安</v>
      </c>
      <c r="E13" s="583" t="s">
        <v>1</v>
      </c>
      <c r="F13" s="576" t="str">
        <f>_xlfn.IFERROR(VLOOKUP(C13,'団体学校リスト'!$K$3:$P$35,4),"  ")</f>
        <v>南関東</v>
      </c>
      <c r="G13" s="576" t="s">
        <v>2</v>
      </c>
      <c r="H13" s="592" t="str">
        <f>_xlfn.IFERROR(VLOOKUP(C13,'団体学校リスト'!$K$3:$P$35,6),"   ")</f>
        <v>千　葉</v>
      </c>
      <c r="I13" s="589" t="s">
        <v>3</v>
      </c>
      <c r="J13" s="218"/>
      <c r="K13" s="182"/>
      <c r="L13" s="578"/>
      <c r="M13" s="272"/>
      <c r="N13" s="259"/>
      <c r="O13" s="273"/>
      <c r="P13" s="182"/>
      <c r="Q13" s="586"/>
      <c r="R13" s="182"/>
      <c r="S13" s="218"/>
      <c r="T13" s="582" t="str">
        <f>_xlfn.IFERROR(VLOOKUP(Z13,'団体学校リスト'!$K$3:$P$35,2),"  ")</f>
        <v>京都外大西</v>
      </c>
      <c r="U13" s="583" t="s">
        <v>1</v>
      </c>
      <c r="V13" s="575" t="str">
        <f>_xlfn.IFERROR(VLOOKUP(Z13,'団体学校リスト'!$K$3:$P$35,4),"  ")</f>
        <v>近　畿</v>
      </c>
      <c r="W13" s="576" t="s">
        <v>2</v>
      </c>
      <c r="X13" s="575" t="str">
        <f>_xlfn.IFERROR(VLOOKUP(Z13,'団体学校リスト'!$K$3:$P$35,6),"   ")</f>
        <v>京　都</v>
      </c>
      <c r="Y13" s="584" t="s">
        <v>3</v>
      </c>
      <c r="Z13" s="116">
        <v>21</v>
      </c>
      <c r="AA13" s="585">
        <v>21</v>
      </c>
      <c r="AB13" s="101"/>
      <c r="AC13" s="24"/>
      <c r="AD13" s="53"/>
      <c r="AG13" s="54"/>
      <c r="AH13" s="55"/>
      <c r="AI13" s="56"/>
    </row>
    <row r="14" spans="1:35" ht="30" customHeight="1" thickBot="1" thickTop="1">
      <c r="A14" s="5"/>
      <c r="B14" s="585"/>
      <c r="C14" s="45"/>
      <c r="D14" s="588"/>
      <c r="E14" s="583"/>
      <c r="F14" s="576"/>
      <c r="G14" s="576"/>
      <c r="H14" s="592"/>
      <c r="I14" s="589"/>
      <c r="J14" s="578" t="s">
        <v>106</v>
      </c>
      <c r="K14" s="234" t="s">
        <v>269</v>
      </c>
      <c r="L14" s="247"/>
      <c r="M14" s="254"/>
      <c r="N14" s="260"/>
      <c r="O14" s="282"/>
      <c r="P14" s="243"/>
      <c r="Q14" s="248"/>
      <c r="R14" s="236" t="s">
        <v>147</v>
      </c>
      <c r="S14" s="578" t="s">
        <v>114</v>
      </c>
      <c r="T14" s="582"/>
      <c r="U14" s="583"/>
      <c r="V14" s="575" t="e">
        <f>VLOOKUP(AB14,'[1]男女出場校リスト'!$B$3:$H$20,5)&amp;" "&amp;"１"</f>
        <v>#N/A</v>
      </c>
      <c r="W14" s="576"/>
      <c r="X14" s="575"/>
      <c r="Y14" s="584"/>
      <c r="Z14" s="116"/>
      <c r="AA14" s="585"/>
      <c r="AB14" s="101"/>
      <c r="AC14" s="24"/>
      <c r="AD14" s="53"/>
      <c r="AG14" s="54"/>
      <c r="AH14" s="55"/>
      <c r="AI14" s="56"/>
    </row>
    <row r="15" spans="1:35" ht="30" customHeight="1" thickTop="1">
      <c r="A15" s="5"/>
      <c r="B15" s="585">
        <v>6</v>
      </c>
      <c r="C15" s="45">
        <v>8</v>
      </c>
      <c r="D15" s="588" t="str">
        <f>_xlfn.IFERROR(VLOOKUP(C15,'団体学校リスト'!$K$3:$P$35,2),"  ")</f>
        <v>成蹊</v>
      </c>
      <c r="E15" s="583" t="s">
        <v>1</v>
      </c>
      <c r="F15" s="576" t="str">
        <f>_xlfn.IFERROR(VLOOKUP(C15,'団体学校リスト'!$K$3:$P$35,4),"  ")</f>
        <v>東　京</v>
      </c>
      <c r="G15" s="576" t="s">
        <v>2</v>
      </c>
      <c r="H15" s="592" t="str">
        <f>_xlfn.IFERROR(VLOOKUP(C15,'団体学校リスト'!$K$3:$P$35,6),"   ")</f>
        <v>東　京</v>
      </c>
      <c r="I15" s="589" t="s">
        <v>3</v>
      </c>
      <c r="J15" s="579"/>
      <c r="K15" s="219"/>
      <c r="L15" s="223"/>
      <c r="M15" s="230"/>
      <c r="N15" s="259"/>
      <c r="O15" s="273"/>
      <c r="P15" s="182"/>
      <c r="Q15" s="274"/>
      <c r="R15" s="182"/>
      <c r="S15" s="587"/>
      <c r="T15" s="582" t="str">
        <f>_xlfn.IFERROR(VLOOKUP(Z15,'団体学校リスト'!$K$3:$P$35,2),"  ")</f>
        <v>東葉</v>
      </c>
      <c r="U15" s="583" t="s">
        <v>1</v>
      </c>
      <c r="V15" s="575" t="str">
        <f>_xlfn.IFERROR(VLOOKUP(Z15,'団体学校リスト'!$K$3:$P$35,4),"  ")</f>
        <v>南関東</v>
      </c>
      <c r="W15" s="576" t="s">
        <v>2</v>
      </c>
      <c r="X15" s="575" t="str">
        <f>_xlfn.IFERROR(VLOOKUP(Z15,'団体学校リスト'!$K$3:$P$35,6),"   ")</f>
        <v>千　葉</v>
      </c>
      <c r="Y15" s="584" t="s">
        <v>3</v>
      </c>
      <c r="Z15" s="116">
        <v>29</v>
      </c>
      <c r="AA15" s="585">
        <v>22</v>
      </c>
      <c r="AB15" s="101"/>
      <c r="AC15" s="24"/>
      <c r="AD15" s="53"/>
      <c r="AG15" s="54"/>
      <c r="AH15" s="55"/>
      <c r="AI15" s="56"/>
    </row>
    <row r="16" spans="1:35" ht="30" customHeight="1" thickBot="1">
      <c r="A16" s="5"/>
      <c r="B16" s="585"/>
      <c r="C16" s="45"/>
      <c r="D16" s="588"/>
      <c r="E16" s="583"/>
      <c r="F16" s="576"/>
      <c r="G16" s="576"/>
      <c r="H16" s="592"/>
      <c r="I16" s="589"/>
      <c r="J16" s="217"/>
      <c r="K16" s="590" t="s">
        <v>120</v>
      </c>
      <c r="L16" s="251" t="s">
        <v>37</v>
      </c>
      <c r="M16" s="254"/>
      <c r="N16" s="260"/>
      <c r="O16" s="282"/>
      <c r="P16" s="243"/>
      <c r="Q16" s="283" t="s">
        <v>147</v>
      </c>
      <c r="R16" s="578" t="s">
        <v>124</v>
      </c>
      <c r="S16" s="217"/>
      <c r="T16" s="582"/>
      <c r="U16" s="583"/>
      <c r="V16" s="575" t="e">
        <f>VLOOKUP(AB16,'[1]男女出場校リスト'!$B$3:$H$20,5)&amp;" "&amp;"１"</f>
        <v>#N/A</v>
      </c>
      <c r="W16" s="576"/>
      <c r="X16" s="575"/>
      <c r="Y16" s="584"/>
      <c r="Z16" s="116"/>
      <c r="AA16" s="585"/>
      <c r="AC16" s="24"/>
      <c r="AD16" s="53"/>
      <c r="AG16" s="54"/>
      <c r="AH16" s="55"/>
      <c r="AI16" s="56"/>
    </row>
    <row r="17" spans="1:35" ht="30" customHeight="1" thickTop="1">
      <c r="A17" s="5"/>
      <c r="B17" s="585">
        <v>7</v>
      </c>
      <c r="C17" s="45">
        <v>14</v>
      </c>
      <c r="D17" s="588" t="str">
        <f>_xlfn.IFERROR(VLOOKUP(C17,'団体学校リスト'!$K$3:$P$35,2),"  ")</f>
        <v>城南静岡</v>
      </c>
      <c r="E17" s="583" t="s">
        <v>1</v>
      </c>
      <c r="F17" s="576" t="str">
        <f>_xlfn.IFERROR(VLOOKUP(C17,'団体学校リスト'!$K$3:$P$35,4),"  ")</f>
        <v>東　海</v>
      </c>
      <c r="G17" s="576" t="s">
        <v>2</v>
      </c>
      <c r="H17" s="592" t="str">
        <f>_xlfn.IFERROR(VLOOKUP(C17,'団体学校リスト'!$K$3:$P$35,6),"   ")</f>
        <v>静　岡</v>
      </c>
      <c r="I17" s="589" t="s">
        <v>3</v>
      </c>
      <c r="J17" s="217"/>
      <c r="K17" s="578"/>
      <c r="L17" s="226"/>
      <c r="M17" s="182"/>
      <c r="N17" s="259"/>
      <c r="O17" s="273"/>
      <c r="P17" s="182"/>
      <c r="Q17" s="182"/>
      <c r="R17" s="586"/>
      <c r="S17" s="217"/>
      <c r="T17" s="582" t="str">
        <f>_xlfn.IFERROR(VLOOKUP(Z17,'団体学校リスト'!$K$3:$P$35,2),"  ")</f>
        <v>椙山女学園</v>
      </c>
      <c r="U17" s="583" t="s">
        <v>1</v>
      </c>
      <c r="V17" s="575" t="str">
        <f>_xlfn.IFERROR(VLOOKUP(Z17,'団体学校リスト'!$K$3:$P$35,4),"  ")</f>
        <v>東　海</v>
      </c>
      <c r="W17" s="576" t="s">
        <v>2</v>
      </c>
      <c r="X17" s="575" t="str">
        <f>_xlfn.IFERROR(VLOOKUP(Z17,'団体学校リスト'!$K$3:$P$35,6),"   ")</f>
        <v>愛　知</v>
      </c>
      <c r="Y17" s="584" t="s">
        <v>3</v>
      </c>
      <c r="Z17" s="184">
        <v>13</v>
      </c>
      <c r="AA17" s="585">
        <v>23</v>
      </c>
      <c r="AC17" s="24"/>
      <c r="AD17" s="53"/>
      <c r="AG17" s="54"/>
      <c r="AH17" s="55"/>
      <c r="AI17" s="56"/>
    </row>
    <row r="18" spans="1:35" ht="30" customHeight="1" thickBot="1">
      <c r="A18" s="5"/>
      <c r="B18" s="585"/>
      <c r="C18" s="45"/>
      <c r="D18" s="588"/>
      <c r="E18" s="583"/>
      <c r="F18" s="576"/>
      <c r="G18" s="576"/>
      <c r="H18" s="592"/>
      <c r="I18" s="589"/>
      <c r="J18" s="591" t="s">
        <v>107</v>
      </c>
      <c r="K18" s="251" t="s">
        <v>269</v>
      </c>
      <c r="L18" s="242"/>
      <c r="M18" s="243"/>
      <c r="N18" s="260"/>
      <c r="O18" s="282"/>
      <c r="P18" s="243"/>
      <c r="Q18" s="243"/>
      <c r="R18" s="250" t="s">
        <v>272</v>
      </c>
      <c r="S18" s="580" t="s">
        <v>115</v>
      </c>
      <c r="T18" s="582"/>
      <c r="U18" s="583"/>
      <c r="V18" s="575" t="e">
        <f>VLOOKUP(AB18,'[1]男女出場校リスト'!$B$3:$H$20,5)&amp;" "&amp;"１"</f>
        <v>#N/A</v>
      </c>
      <c r="W18" s="576"/>
      <c r="X18" s="575"/>
      <c r="Y18" s="584"/>
      <c r="Z18" s="116"/>
      <c r="AA18" s="585"/>
      <c r="AC18" s="24"/>
      <c r="AD18" s="53"/>
      <c r="AG18" s="54"/>
      <c r="AH18" s="55"/>
      <c r="AI18" s="56"/>
    </row>
    <row r="19" spans="1:35" ht="30" customHeight="1" thickBot="1" thickTop="1">
      <c r="A19" s="5"/>
      <c r="B19" s="585">
        <v>8</v>
      </c>
      <c r="C19" s="45">
        <v>24</v>
      </c>
      <c r="D19" s="588" t="str">
        <f>_xlfn.IFERROR(VLOOKUP(C19,'団体学校リスト'!$K$3:$P$35,2),"  ")</f>
        <v>山陽学園</v>
      </c>
      <c r="E19" s="583" t="s">
        <v>1</v>
      </c>
      <c r="F19" s="576" t="str">
        <f>_xlfn.IFERROR(VLOOKUP(C19,'団体学校リスト'!$K$3:$P$35,4),"  ")</f>
        <v>中　国</v>
      </c>
      <c r="G19" s="576" t="s">
        <v>2</v>
      </c>
      <c r="H19" s="592" t="str">
        <f>_xlfn.IFERROR(VLOOKUP(C19,'団体学校リスト'!$K$3:$P$35,6),"   ")</f>
        <v>岡　山</v>
      </c>
      <c r="I19" s="589" t="s">
        <v>3</v>
      </c>
      <c r="J19" s="581"/>
      <c r="K19" s="226"/>
      <c r="L19" s="182"/>
      <c r="M19" s="182"/>
      <c r="N19" s="259"/>
      <c r="O19" s="273"/>
      <c r="P19" s="182"/>
      <c r="Q19" s="182"/>
      <c r="R19" s="227"/>
      <c r="S19" s="581"/>
      <c r="T19" s="582" t="str">
        <f>_xlfn.IFERROR(VLOOKUP(Z19,'団体学校リスト'!$K$3:$P$35,2),"  ")</f>
        <v>山村学園</v>
      </c>
      <c r="U19" s="583" t="s">
        <v>1</v>
      </c>
      <c r="V19" s="575" t="str">
        <f>_xlfn.IFERROR(VLOOKUP(Z19,'団体学校リスト'!$K$3:$P$35,4),"  ")</f>
        <v>北関東</v>
      </c>
      <c r="W19" s="576" t="s">
        <v>2</v>
      </c>
      <c r="X19" s="575" t="str">
        <f>_xlfn.IFERROR(VLOOKUP(Z19,'団体学校リスト'!$K$3:$P$35,6),"   ")</f>
        <v>埼　玉</v>
      </c>
      <c r="Y19" s="584" t="s">
        <v>3</v>
      </c>
      <c r="Z19" s="116">
        <v>4</v>
      </c>
      <c r="AA19" s="585">
        <v>24</v>
      </c>
      <c r="AC19" s="24"/>
      <c r="AD19" s="53"/>
      <c r="AG19" s="54"/>
      <c r="AH19" s="55"/>
      <c r="AI19" s="56"/>
    </row>
    <row r="20" spans="1:35" ht="30" customHeight="1" thickBot="1" thickTop="1">
      <c r="A20" s="5"/>
      <c r="B20" s="585"/>
      <c r="C20" s="45"/>
      <c r="D20" s="588"/>
      <c r="E20" s="583"/>
      <c r="F20" s="576"/>
      <c r="G20" s="576"/>
      <c r="H20" s="592"/>
      <c r="I20" s="589"/>
      <c r="J20" s="182"/>
      <c r="K20" s="217"/>
      <c r="L20" s="247"/>
      <c r="M20" s="605" t="s">
        <v>286</v>
      </c>
      <c r="N20" s="261"/>
      <c r="O20" s="275"/>
      <c r="P20" s="675" t="s">
        <v>287</v>
      </c>
      <c r="Q20" s="247"/>
      <c r="R20" s="246"/>
      <c r="S20" s="182"/>
      <c r="T20" s="582"/>
      <c r="U20" s="583"/>
      <c r="V20" s="575" t="e">
        <f>VLOOKUP(AB20,'[1]男女出場校リスト'!$B$3:$H$20,5)&amp;" "&amp;"１"</f>
        <v>#N/A</v>
      </c>
      <c r="W20" s="576"/>
      <c r="X20" s="575"/>
      <c r="Y20" s="584"/>
      <c r="Z20" s="116"/>
      <c r="AA20" s="585"/>
      <c r="AC20" s="24"/>
      <c r="AD20" s="53"/>
      <c r="AG20" s="54"/>
      <c r="AH20" s="55"/>
      <c r="AI20" s="56"/>
    </row>
    <row r="21" spans="1:35" ht="30" customHeight="1" thickBot="1" thickTop="1">
      <c r="A21" s="5"/>
      <c r="B21" s="585">
        <v>9</v>
      </c>
      <c r="C21" s="45">
        <v>15</v>
      </c>
      <c r="D21" s="588" t="str">
        <f>_xlfn.IFERROR(VLOOKUP(C21,'団体学校リスト'!$K$3:$P$35,2),"  ")</f>
        <v>松商学園</v>
      </c>
      <c r="E21" s="583" t="s">
        <v>1</v>
      </c>
      <c r="F21" s="576" t="str">
        <f>_xlfn.IFERROR(VLOOKUP(C21,'団体学校リスト'!$K$3:$P$35,4),"  ")</f>
        <v>北信越</v>
      </c>
      <c r="G21" s="576" t="s">
        <v>2</v>
      </c>
      <c r="H21" s="592" t="str">
        <f>_xlfn.IFERROR(VLOOKUP(C21,'団体学校リスト'!$K$3:$P$35,6),"   ")</f>
        <v>長　野</v>
      </c>
      <c r="I21" s="589" t="s">
        <v>3</v>
      </c>
      <c r="J21" s="228"/>
      <c r="K21" s="217"/>
      <c r="L21" s="247"/>
      <c r="M21" s="578"/>
      <c r="N21" s="262"/>
      <c r="O21" s="182"/>
      <c r="P21" s="586"/>
      <c r="Q21" s="247"/>
      <c r="R21" s="246"/>
      <c r="S21" s="228"/>
      <c r="T21" s="582" t="str">
        <f>_xlfn.IFERROR(VLOOKUP(Z21,'団体学校リスト'!$K$3:$P$40,2),"  ")</f>
        <v>茨城キリスト</v>
      </c>
      <c r="U21" s="583" t="s">
        <v>1</v>
      </c>
      <c r="V21" s="575" t="str">
        <f>_xlfn.IFERROR(VLOOKUP(Z21,'団体学校リスト'!$K$3:$P$40,4),"  ")</f>
        <v>北関東</v>
      </c>
      <c r="W21" s="576" t="s">
        <v>2</v>
      </c>
      <c r="X21" s="575" t="str">
        <f>_xlfn.IFERROR(VLOOKUP(Z21,'団体学校リスト'!$K$3:$P$40,6),"   ")</f>
        <v>茨城</v>
      </c>
      <c r="Y21" s="584" t="s">
        <v>3</v>
      </c>
      <c r="Z21" s="116">
        <v>34</v>
      </c>
      <c r="AA21" s="585">
        <v>25</v>
      </c>
      <c r="AC21" s="24"/>
      <c r="AD21" s="53"/>
      <c r="AG21" s="54"/>
      <c r="AH21" s="55"/>
      <c r="AI21" s="56"/>
    </row>
    <row r="22" spans="1:35" ht="30" customHeight="1" thickBot="1" thickTop="1">
      <c r="A22" s="5"/>
      <c r="B22" s="585"/>
      <c r="C22" s="45"/>
      <c r="D22" s="588"/>
      <c r="E22" s="583"/>
      <c r="F22" s="576"/>
      <c r="G22" s="576"/>
      <c r="H22" s="592"/>
      <c r="I22" s="589"/>
      <c r="J22" s="578" t="s">
        <v>108</v>
      </c>
      <c r="K22" s="252" t="s">
        <v>272</v>
      </c>
      <c r="L22" s="243"/>
      <c r="M22" s="239"/>
      <c r="N22" s="238"/>
      <c r="O22" s="239"/>
      <c r="P22" s="237"/>
      <c r="Q22" s="243"/>
      <c r="R22" s="257" t="s">
        <v>147</v>
      </c>
      <c r="S22" s="578" t="s">
        <v>116</v>
      </c>
      <c r="T22" s="582"/>
      <c r="U22" s="583"/>
      <c r="V22" s="575" t="e">
        <f>VLOOKUP(AB22,'[1]男女出場校リスト'!$B$3:$H$20,5)&amp;" "&amp;"１"</f>
        <v>#N/A</v>
      </c>
      <c r="W22" s="576"/>
      <c r="X22" s="575"/>
      <c r="Y22" s="584"/>
      <c r="Z22" s="116"/>
      <c r="AA22" s="585"/>
      <c r="AC22" s="24"/>
      <c r="AD22" s="53"/>
      <c r="AG22" s="54"/>
      <c r="AH22" s="55"/>
      <c r="AI22" s="56"/>
    </row>
    <row r="23" spans="1:35" ht="30" customHeight="1" thickTop="1">
      <c r="A23" s="5"/>
      <c r="B23" s="585">
        <v>10</v>
      </c>
      <c r="C23" s="45">
        <v>30</v>
      </c>
      <c r="D23" s="588" t="str">
        <f>_xlfn.IFERROR(VLOOKUP(C23,'団体学校リスト'!$K$3:$P$35,2),"  ")</f>
        <v>岡山学芸館</v>
      </c>
      <c r="E23" s="583" t="s">
        <v>1</v>
      </c>
      <c r="F23" s="576" t="str">
        <f>_xlfn.IFERROR(VLOOKUP(C23,'団体学校リスト'!$K$3:$P$35,4),"  ")</f>
        <v>中　国</v>
      </c>
      <c r="G23" s="576" t="s">
        <v>2</v>
      </c>
      <c r="H23" s="592" t="str">
        <f>_xlfn.IFERROR(VLOOKUP(C23,'団体学校リスト'!$K$3:$P$35,6),"   ")</f>
        <v>岡　山</v>
      </c>
      <c r="I23" s="589" t="s">
        <v>3</v>
      </c>
      <c r="J23" s="579"/>
      <c r="K23" s="246"/>
      <c r="L23" s="284"/>
      <c r="M23" s="182"/>
      <c r="N23" s="214"/>
      <c r="O23" s="182"/>
      <c r="P23" s="219"/>
      <c r="Q23" s="182"/>
      <c r="R23" s="223"/>
      <c r="S23" s="587"/>
      <c r="T23" s="582" t="str">
        <f>_xlfn.IFERROR(VLOOKUP(Z23,'団体学校リスト'!$K$3:$P$40,2),"  ")</f>
        <v>大阪女学院</v>
      </c>
      <c r="U23" s="583" t="s">
        <v>1</v>
      </c>
      <c r="V23" s="575" t="str">
        <f>_xlfn.IFERROR(VLOOKUP(Z23,'団体学校リスト'!$K$3:$P$40,4),"  ")</f>
        <v>近畿</v>
      </c>
      <c r="W23" s="576" t="s">
        <v>2</v>
      </c>
      <c r="X23" s="575" t="str">
        <f>_xlfn.IFERROR(VLOOKUP(Z23,'団体学校リスト'!$K$3:$P$40,6),"   ")</f>
        <v>大阪</v>
      </c>
      <c r="Y23" s="584" t="s">
        <v>3</v>
      </c>
      <c r="Z23" s="116">
        <v>36</v>
      </c>
      <c r="AA23" s="585">
        <v>26</v>
      </c>
      <c r="AC23" s="24"/>
      <c r="AD23" s="53"/>
      <c r="AG23" s="54"/>
      <c r="AH23" s="55"/>
      <c r="AI23" s="56"/>
    </row>
    <row r="24" spans="1:35" ht="30" customHeight="1" thickBot="1">
      <c r="A24" s="5"/>
      <c r="B24" s="585"/>
      <c r="C24" s="45"/>
      <c r="D24" s="588"/>
      <c r="E24" s="583"/>
      <c r="F24" s="576"/>
      <c r="G24" s="576"/>
      <c r="H24" s="592"/>
      <c r="I24" s="589"/>
      <c r="J24" s="182"/>
      <c r="K24" s="578" t="s">
        <v>121</v>
      </c>
      <c r="L24" s="234" t="s">
        <v>37</v>
      </c>
      <c r="M24" s="243"/>
      <c r="N24" s="242"/>
      <c r="O24" s="243"/>
      <c r="P24" s="241"/>
      <c r="Q24" s="249" t="s">
        <v>37</v>
      </c>
      <c r="R24" s="586" t="s">
        <v>125</v>
      </c>
      <c r="S24" s="182"/>
      <c r="T24" s="582"/>
      <c r="U24" s="583"/>
      <c r="V24" s="575" t="e">
        <f>VLOOKUP(AB24,'[1]男女出場校リスト'!$B$3:$H$20,5)&amp;" "&amp;"１"</f>
        <v>#N/A</v>
      </c>
      <c r="W24" s="576"/>
      <c r="X24" s="575"/>
      <c r="Y24" s="584"/>
      <c r="Z24" s="116"/>
      <c r="AA24" s="585"/>
      <c r="AC24" s="24"/>
      <c r="AD24" s="53"/>
      <c r="AG24" s="54"/>
      <c r="AH24" s="55"/>
      <c r="AI24" s="56"/>
    </row>
    <row r="25" spans="1:35" ht="27" customHeight="1" thickBot="1" thickTop="1">
      <c r="A25" s="5"/>
      <c r="B25" s="585">
        <v>11</v>
      </c>
      <c r="C25" s="45">
        <v>2</v>
      </c>
      <c r="D25" s="588" t="str">
        <f>_xlfn.IFERROR(VLOOKUP(C25,'団体学校リスト'!$K$3:$P$35,2),"  ")</f>
        <v>仙台育英</v>
      </c>
      <c r="E25" s="583" t="s">
        <v>1</v>
      </c>
      <c r="F25" s="576" t="str">
        <f>_xlfn.IFERROR(VLOOKUP(C25,'団体学校リスト'!$K$3:$P$35,4),"  ")</f>
        <v>東　北</v>
      </c>
      <c r="G25" s="576" t="s">
        <v>2</v>
      </c>
      <c r="H25" s="592" t="str">
        <f>_xlfn.IFERROR(VLOOKUP(C25,'団体学校リスト'!$K$3:$P$35,6),"   ")</f>
        <v>宮　城</v>
      </c>
      <c r="I25" s="589" t="s">
        <v>3</v>
      </c>
      <c r="J25" s="229"/>
      <c r="K25" s="590"/>
      <c r="L25" s="276"/>
      <c r="M25" s="182"/>
      <c r="N25" s="214"/>
      <c r="O25" s="182"/>
      <c r="P25" s="259"/>
      <c r="Q25" s="227"/>
      <c r="R25" s="578"/>
      <c r="S25" s="228"/>
      <c r="T25" s="582" t="str">
        <f>_xlfn.IFERROR(VLOOKUP(Z25,'団体学校リスト'!$K$3:$P$35,2),"  ")</f>
        <v>大成</v>
      </c>
      <c r="U25" s="583" t="s">
        <v>1</v>
      </c>
      <c r="V25" s="575" t="str">
        <f>_xlfn.IFERROR(VLOOKUP(Z25,'団体学校リスト'!$K$3:$P$35,4),"  ")</f>
        <v>東　京</v>
      </c>
      <c r="W25" s="576" t="s">
        <v>2</v>
      </c>
      <c r="X25" s="575" t="str">
        <f>_xlfn.IFERROR(VLOOKUP(Z25,'団体学校リスト'!$K$3:$P$35,6),"   ")</f>
        <v>東　京</v>
      </c>
      <c r="Y25" s="584" t="s">
        <v>3</v>
      </c>
      <c r="Z25" s="116">
        <v>6</v>
      </c>
      <c r="AA25" s="585">
        <v>27</v>
      </c>
      <c r="AC25" s="24"/>
      <c r="AD25" s="53"/>
      <c r="AG25" s="54"/>
      <c r="AH25" s="55"/>
      <c r="AI25" s="56"/>
    </row>
    <row r="26" spans="1:35" ht="30" customHeight="1" thickBot="1" thickTop="1">
      <c r="A26" s="5"/>
      <c r="B26" s="585"/>
      <c r="C26" s="45"/>
      <c r="D26" s="588"/>
      <c r="E26" s="583"/>
      <c r="F26" s="576"/>
      <c r="G26" s="576"/>
      <c r="H26" s="592"/>
      <c r="I26" s="589"/>
      <c r="J26" s="591" t="s">
        <v>109</v>
      </c>
      <c r="K26" s="245" t="s">
        <v>147</v>
      </c>
      <c r="L26" s="241"/>
      <c r="M26" s="241"/>
      <c r="N26" s="242"/>
      <c r="O26" s="243"/>
      <c r="P26" s="260"/>
      <c r="Q26" s="244"/>
      <c r="R26" s="257" t="s">
        <v>279</v>
      </c>
      <c r="S26" s="578" t="s">
        <v>117</v>
      </c>
      <c r="T26" s="582"/>
      <c r="U26" s="583"/>
      <c r="V26" s="575" t="e">
        <f>VLOOKUP(AB26,'[1]男女出場校リスト'!$B$3:$H$20,5)&amp;" "&amp;"１"</f>
        <v>#N/A</v>
      </c>
      <c r="W26" s="576"/>
      <c r="X26" s="575"/>
      <c r="Y26" s="584"/>
      <c r="Z26" s="116"/>
      <c r="AA26" s="585"/>
      <c r="AB26" s="101"/>
      <c r="AC26" s="24"/>
      <c r="AD26" s="53"/>
      <c r="AG26" s="54"/>
      <c r="AH26" s="55"/>
      <c r="AI26" s="56"/>
    </row>
    <row r="27" spans="1:35" ht="30" customHeight="1" thickBot="1" thickTop="1">
      <c r="A27" s="5"/>
      <c r="B27" s="585">
        <v>12</v>
      </c>
      <c r="C27" s="45">
        <v>11</v>
      </c>
      <c r="D27" s="588" t="str">
        <f>_xlfn.IFERROR(VLOOKUP(C27,'団体学校リスト'!$K$3:$P$35,2),"  ")</f>
        <v>法政大二</v>
      </c>
      <c r="E27" s="583" t="s">
        <v>1</v>
      </c>
      <c r="F27" s="576" t="str">
        <f>_xlfn.IFERROR(VLOOKUP(C27,'団体学校リスト'!$K$3:$P$35,4),"  ")</f>
        <v>南関東</v>
      </c>
      <c r="G27" s="576" t="s">
        <v>2</v>
      </c>
      <c r="H27" s="592" t="str">
        <f>_xlfn.IFERROR(VLOOKUP(C27,'団体学校リスト'!$K$3:$P$35,6),"   ")</f>
        <v>神奈川</v>
      </c>
      <c r="I27" s="589" t="s">
        <v>3</v>
      </c>
      <c r="J27" s="581"/>
      <c r="K27" s="231"/>
      <c r="L27" s="182"/>
      <c r="M27" s="219"/>
      <c r="N27" s="214"/>
      <c r="O27" s="182"/>
      <c r="P27" s="259"/>
      <c r="Q27" s="182"/>
      <c r="R27" s="217"/>
      <c r="S27" s="587"/>
      <c r="T27" s="582" t="str">
        <f>_xlfn.IFERROR(VLOOKUP(Z27,'団体学校リスト'!$K$3:$P$35,2),"  ")</f>
        <v>京都両洋</v>
      </c>
      <c r="U27" s="583" t="s">
        <v>1</v>
      </c>
      <c r="V27" s="575" t="str">
        <f>_xlfn.IFERROR(VLOOKUP(Z27,'団体学校リスト'!$K$3:$P$35,4),"  ")</f>
        <v>近　畿</v>
      </c>
      <c r="W27" s="576" t="s">
        <v>2</v>
      </c>
      <c r="X27" s="575" t="str">
        <f>_xlfn.IFERROR(VLOOKUP(Z27,'団体学校リスト'!$K$3:$P$35,6),"   ")</f>
        <v>京　都</v>
      </c>
      <c r="Y27" s="584" t="s">
        <v>3</v>
      </c>
      <c r="Z27" s="116">
        <v>31</v>
      </c>
      <c r="AA27" s="585">
        <v>28</v>
      </c>
      <c r="AB27" s="101"/>
      <c r="AC27" s="24"/>
      <c r="AD27" s="53"/>
      <c r="AG27" s="54"/>
      <c r="AH27" s="55"/>
      <c r="AI27" s="56"/>
    </row>
    <row r="28" spans="1:35" ht="30" customHeight="1" thickBot="1" thickTop="1">
      <c r="A28" s="5"/>
      <c r="B28" s="585"/>
      <c r="C28" s="45"/>
      <c r="D28" s="588"/>
      <c r="E28" s="583"/>
      <c r="F28" s="576"/>
      <c r="G28" s="576"/>
      <c r="H28" s="592"/>
      <c r="I28" s="589"/>
      <c r="J28" s="182"/>
      <c r="K28" s="217"/>
      <c r="L28" s="590" t="s">
        <v>174</v>
      </c>
      <c r="M28" s="251" t="s">
        <v>278</v>
      </c>
      <c r="N28" s="242"/>
      <c r="O28" s="243"/>
      <c r="P28" s="283" t="s">
        <v>147</v>
      </c>
      <c r="Q28" s="578" t="s">
        <v>176</v>
      </c>
      <c r="R28" s="217"/>
      <c r="S28" s="182"/>
      <c r="T28" s="582"/>
      <c r="U28" s="583"/>
      <c r="V28" s="575" t="e">
        <f>VLOOKUP(AB28,'[1]男女出場校リスト'!$B$3:$H$20,5)&amp;" "&amp;"１"</f>
        <v>#N/A</v>
      </c>
      <c r="W28" s="576"/>
      <c r="X28" s="575"/>
      <c r="Y28" s="584"/>
      <c r="Z28" s="116"/>
      <c r="AA28" s="585"/>
      <c r="AB28" s="101"/>
      <c r="AC28" s="24"/>
      <c r="AD28" s="53"/>
      <c r="AG28" s="54"/>
      <c r="AH28" s="55"/>
      <c r="AI28" s="56"/>
    </row>
    <row r="29" spans="1:35" ht="30" customHeight="1" thickBot="1" thickTop="1">
      <c r="A29" s="5"/>
      <c r="B29" s="585">
        <v>13</v>
      </c>
      <c r="C29" s="45">
        <v>28</v>
      </c>
      <c r="D29" s="588" t="str">
        <f>_xlfn.IFERROR(VLOOKUP(C29,'団体学校リスト'!$K$3:$P$35,2),"  ")</f>
        <v>鹿児島純心</v>
      </c>
      <c r="E29" s="583" t="s">
        <v>1</v>
      </c>
      <c r="F29" s="576" t="str">
        <f>_xlfn.IFERROR(VLOOKUP(C29,'団体学校リスト'!$K$3:$P$35,4),"  ")</f>
        <v>九　州</v>
      </c>
      <c r="G29" s="576" t="s">
        <v>2</v>
      </c>
      <c r="H29" s="592" t="str">
        <f>_xlfn.IFERROR(VLOOKUP(C29,'団体学校リスト'!$K$3:$P$35,6),"   ")</f>
        <v>鹿児島</v>
      </c>
      <c r="I29" s="589" t="s">
        <v>3</v>
      </c>
      <c r="J29" s="228"/>
      <c r="K29" s="217"/>
      <c r="L29" s="578"/>
      <c r="M29" s="226"/>
      <c r="N29" s="182"/>
      <c r="O29" s="182"/>
      <c r="P29" s="182"/>
      <c r="Q29" s="586"/>
      <c r="R29" s="217"/>
      <c r="S29" s="228"/>
      <c r="T29" s="582" t="str">
        <f>_xlfn.IFERROR(VLOOKUP(Z29,'団体学校リスト'!$K$3:$P$35,2),"  ")</f>
        <v>愛知啓成</v>
      </c>
      <c r="U29" s="583" t="s">
        <v>1</v>
      </c>
      <c r="V29" s="575" t="str">
        <f>_xlfn.IFERROR(VLOOKUP(Z29,'団体学校リスト'!$K$3:$P$35,4),"  ")</f>
        <v>東　海</v>
      </c>
      <c r="W29" s="576" t="s">
        <v>2</v>
      </c>
      <c r="X29" s="575" t="str">
        <f>_xlfn.IFERROR(VLOOKUP(Z29,'団体学校リスト'!$K$3:$P$35,6),"   ")</f>
        <v>愛　知</v>
      </c>
      <c r="Y29" s="584" t="s">
        <v>3</v>
      </c>
      <c r="Z29" s="116">
        <v>12</v>
      </c>
      <c r="AA29" s="585">
        <v>29</v>
      </c>
      <c r="AB29" s="101"/>
      <c r="AC29" s="24"/>
      <c r="AD29" s="53"/>
      <c r="AG29" s="54"/>
      <c r="AH29" s="55"/>
      <c r="AI29" s="56"/>
    </row>
    <row r="30" spans="1:35" ht="30" customHeight="1" thickBot="1" thickTop="1">
      <c r="A30" s="5"/>
      <c r="B30" s="585"/>
      <c r="C30" s="45"/>
      <c r="D30" s="588"/>
      <c r="E30" s="583"/>
      <c r="F30" s="576"/>
      <c r="G30" s="576"/>
      <c r="H30" s="592"/>
      <c r="I30" s="589"/>
      <c r="J30" s="578" t="s">
        <v>110</v>
      </c>
      <c r="K30" s="252" t="s">
        <v>268</v>
      </c>
      <c r="L30" s="243"/>
      <c r="M30" s="242"/>
      <c r="N30" s="243"/>
      <c r="O30" s="243"/>
      <c r="P30" s="243"/>
      <c r="Q30" s="241"/>
      <c r="R30" s="257" t="s">
        <v>147</v>
      </c>
      <c r="S30" s="578" t="s">
        <v>170</v>
      </c>
      <c r="T30" s="582"/>
      <c r="U30" s="583"/>
      <c r="V30" s="575" t="e">
        <f>VLOOKUP(AB30,'[1]男女出場校リスト'!$B$3:$H$20,5)&amp;" "&amp;"１"</f>
        <v>#N/A</v>
      </c>
      <c r="W30" s="576"/>
      <c r="X30" s="575"/>
      <c r="Y30" s="584"/>
      <c r="Z30" s="116"/>
      <c r="AA30" s="585"/>
      <c r="AB30" s="101"/>
      <c r="AC30" s="24"/>
      <c r="AD30" s="53"/>
      <c r="AG30" s="54"/>
      <c r="AH30" s="55"/>
      <c r="AI30" s="56"/>
    </row>
    <row r="31" spans="1:35" ht="30" customHeight="1" thickTop="1">
      <c r="A31" s="5"/>
      <c r="B31" s="585">
        <v>14</v>
      </c>
      <c r="C31" s="45">
        <v>7</v>
      </c>
      <c r="D31" s="588" t="str">
        <f>_xlfn.IFERROR(VLOOKUP(C31,'団体学校リスト'!$K$3:$P$35,2),"  ")</f>
        <v>東京</v>
      </c>
      <c r="E31" s="583" t="s">
        <v>1</v>
      </c>
      <c r="F31" s="576" t="str">
        <f>_xlfn.IFERROR(VLOOKUP(C31,'団体学校リスト'!$K$3:$P$35,4),"  ")</f>
        <v>東　京</v>
      </c>
      <c r="G31" s="576" t="s">
        <v>2</v>
      </c>
      <c r="H31" s="592" t="str">
        <f>_xlfn.IFERROR(VLOOKUP(C31,'団体学校リスト'!$K$3:$P$35,6),"   ")</f>
        <v>東　京</v>
      </c>
      <c r="I31" s="589" t="s">
        <v>3</v>
      </c>
      <c r="J31" s="579"/>
      <c r="K31" s="223"/>
      <c r="L31" s="219"/>
      <c r="M31" s="214"/>
      <c r="N31" s="182"/>
      <c r="O31" s="182"/>
      <c r="P31" s="182"/>
      <c r="Q31" s="219"/>
      <c r="R31" s="223"/>
      <c r="S31" s="587"/>
      <c r="T31" s="582" t="str">
        <f>_xlfn.IFERROR(VLOOKUP(Z31,'団体学校リスト'!$K$3:$P$35,2),"  ")</f>
        <v>桐光学園</v>
      </c>
      <c r="U31" s="583" t="s">
        <v>1</v>
      </c>
      <c r="V31" s="575" t="str">
        <f>_xlfn.IFERROR(VLOOKUP(Z31,'団体学校リスト'!$K$3:$P$35,4),"  ")</f>
        <v>南関東</v>
      </c>
      <c r="W31" s="576" t="s">
        <v>2</v>
      </c>
      <c r="X31" s="575" t="str">
        <f>_xlfn.IFERROR(VLOOKUP(Z31,'団体学校リスト'!$K$3:$P$35,6),"   ")</f>
        <v>神奈川</v>
      </c>
      <c r="Y31" s="584" t="s">
        <v>3</v>
      </c>
      <c r="Z31" s="116">
        <v>32</v>
      </c>
      <c r="AA31" s="585">
        <v>30</v>
      </c>
      <c r="AB31" s="101"/>
      <c r="AC31" s="24"/>
      <c r="AD31" s="53"/>
      <c r="AG31" s="54"/>
      <c r="AH31" s="55"/>
      <c r="AI31" s="56"/>
    </row>
    <row r="32" spans="2:35" ht="30" customHeight="1" thickBot="1">
      <c r="B32" s="585"/>
      <c r="C32" s="45"/>
      <c r="D32" s="588"/>
      <c r="E32" s="583"/>
      <c r="F32" s="576"/>
      <c r="G32" s="576"/>
      <c r="H32" s="592"/>
      <c r="I32" s="589"/>
      <c r="J32" s="217"/>
      <c r="K32" s="590" t="s">
        <v>122</v>
      </c>
      <c r="L32" s="251" t="s">
        <v>267</v>
      </c>
      <c r="M32" s="242"/>
      <c r="N32" s="243"/>
      <c r="O32" s="243"/>
      <c r="P32" s="243"/>
      <c r="Q32" s="250" t="s">
        <v>281</v>
      </c>
      <c r="R32" s="586" t="s">
        <v>126</v>
      </c>
      <c r="S32" s="217"/>
      <c r="T32" s="582"/>
      <c r="U32" s="583"/>
      <c r="V32" s="575" t="e">
        <f>VLOOKUP(AB32,'[1]男女出場校リスト'!$B$3:$H$20,5)&amp;" "&amp;"１"</f>
        <v>#N/A</v>
      </c>
      <c r="W32" s="576"/>
      <c r="X32" s="575"/>
      <c r="Y32" s="584"/>
      <c r="Z32" s="116"/>
      <c r="AA32" s="585"/>
      <c r="AD32" s="53"/>
      <c r="AG32" s="54"/>
      <c r="AH32" s="55"/>
      <c r="AI32" s="56"/>
    </row>
    <row r="33" spans="2:35" ht="30" customHeight="1" thickTop="1">
      <c r="B33" s="585">
        <v>15</v>
      </c>
      <c r="C33" s="45">
        <v>1</v>
      </c>
      <c r="D33" s="588" t="str">
        <f>_xlfn.IFERROR(VLOOKUP(C33,'団体学校リスト'!$K$3:$P$35,2),"  ")</f>
        <v>北星学園女子</v>
      </c>
      <c r="E33" s="583" t="s">
        <v>1</v>
      </c>
      <c r="F33" s="576" t="str">
        <f>_xlfn.IFERROR(VLOOKUP(C33,'団体学校リスト'!$K$3:$P$35,4),"  ")</f>
        <v>北海道</v>
      </c>
      <c r="G33" s="576" t="s">
        <v>2</v>
      </c>
      <c r="H33" s="592" t="str">
        <f>_xlfn.IFERROR(VLOOKUP(C33,'団体学校リスト'!$K$3:$P$35,6),"   ")</f>
        <v>北海道</v>
      </c>
      <c r="I33" s="592" t="s">
        <v>3</v>
      </c>
      <c r="J33" s="217"/>
      <c r="K33" s="578"/>
      <c r="L33" s="226"/>
      <c r="M33" s="182"/>
      <c r="N33" s="182"/>
      <c r="O33" s="182"/>
      <c r="P33" s="182"/>
      <c r="Q33" s="227"/>
      <c r="R33" s="578"/>
      <c r="S33" s="217"/>
      <c r="T33" s="582" t="str">
        <f>_xlfn.IFERROR(VLOOKUP(Z33,'団体学校リスト'!$K$3:$P$35,2),"  ")</f>
        <v>北陸学院</v>
      </c>
      <c r="U33" s="583" t="s">
        <v>1</v>
      </c>
      <c r="V33" s="575" t="str">
        <f>_xlfn.IFERROR(VLOOKUP(Z33,'団体学校リスト'!$K$3:$P$35,4),"  ")</f>
        <v>北信越</v>
      </c>
      <c r="W33" s="576" t="s">
        <v>2</v>
      </c>
      <c r="X33" s="575" t="str">
        <f>_xlfn.IFERROR(VLOOKUP(Z33,'団体学校リスト'!$K$3:$P$35,6),"   ")</f>
        <v>石　川</v>
      </c>
      <c r="Y33" s="584" t="s">
        <v>3</v>
      </c>
      <c r="Z33" s="184">
        <v>17</v>
      </c>
      <c r="AA33" s="585">
        <v>31</v>
      </c>
      <c r="AD33" s="53"/>
      <c r="AG33" s="54"/>
      <c r="AH33" s="55"/>
      <c r="AI33" s="56"/>
    </row>
    <row r="34" spans="2:35" ht="30" customHeight="1" thickBot="1">
      <c r="B34" s="585"/>
      <c r="C34" s="45"/>
      <c r="D34" s="588"/>
      <c r="E34" s="583"/>
      <c r="F34" s="576"/>
      <c r="G34" s="576"/>
      <c r="H34" s="592"/>
      <c r="I34" s="592"/>
      <c r="J34" s="591" t="s">
        <v>111</v>
      </c>
      <c r="K34" s="251" t="s">
        <v>269</v>
      </c>
      <c r="L34" s="242"/>
      <c r="M34" s="243"/>
      <c r="N34" s="243"/>
      <c r="O34" s="243"/>
      <c r="P34" s="243"/>
      <c r="Q34" s="244"/>
      <c r="R34" s="249" t="s">
        <v>269</v>
      </c>
      <c r="S34" s="580" t="s">
        <v>118</v>
      </c>
      <c r="T34" s="582"/>
      <c r="U34" s="583"/>
      <c r="V34" s="575" t="e">
        <f>VLOOKUP(AB34,'[1]男女出場校リスト'!$B$3:$H$20,5)&amp;" "&amp;"１"</f>
        <v>#N/A</v>
      </c>
      <c r="W34" s="576"/>
      <c r="X34" s="575"/>
      <c r="Y34" s="584"/>
      <c r="Z34" s="116"/>
      <c r="AA34" s="585"/>
      <c r="AD34" s="53"/>
      <c r="AG34" s="54"/>
      <c r="AH34" s="55"/>
      <c r="AI34" s="56"/>
    </row>
    <row r="35" spans="2:35" ht="30" customHeight="1" thickBot="1" thickTop="1">
      <c r="B35" s="585">
        <v>16</v>
      </c>
      <c r="C35" s="45">
        <v>22</v>
      </c>
      <c r="D35" s="588" t="str">
        <f>_xlfn.IFERROR(VLOOKUP(C35,'団体学校リスト'!$K$3:$P$35,2),"  ")</f>
        <v>相生学院</v>
      </c>
      <c r="E35" s="583" t="s">
        <v>1</v>
      </c>
      <c r="F35" s="576" t="str">
        <f>_xlfn.IFERROR(VLOOKUP(C35,'団体学校リスト'!$K$3:$P$35,4),"  ")</f>
        <v>近　畿</v>
      </c>
      <c r="G35" s="576" t="s">
        <v>2</v>
      </c>
      <c r="H35" s="592" t="str">
        <f>_xlfn.IFERROR(VLOOKUP(C35,'団体学校リスト'!$K$3:$P$35,6),"   ")</f>
        <v>兵　庫</v>
      </c>
      <c r="I35" s="592" t="s">
        <v>3</v>
      </c>
      <c r="J35" s="581"/>
      <c r="K35" s="226"/>
      <c r="L35" s="182"/>
      <c r="M35" s="182"/>
      <c r="N35" s="182"/>
      <c r="O35" s="182"/>
      <c r="P35" s="182"/>
      <c r="Q35" s="182"/>
      <c r="R35" s="227"/>
      <c r="S35" s="581"/>
      <c r="T35" s="582" t="str">
        <f>_xlfn.IFERROR(VLOOKUP(Z35,'団体学校リスト'!$K$3:$P$35,2),"  ")</f>
        <v>城南学園</v>
      </c>
      <c r="U35" s="583" t="s">
        <v>1</v>
      </c>
      <c r="V35" s="575" t="str">
        <f>_xlfn.IFERROR(VLOOKUP(Z35,'団体学校リスト'!$K$3:$P$35,4),"  ")</f>
        <v>近　畿</v>
      </c>
      <c r="W35" s="576" t="s">
        <v>2</v>
      </c>
      <c r="X35" s="575" t="str">
        <f>_xlfn.IFERROR(VLOOKUP(Z35,'団体学校リスト'!$K$3:$P$35,6),"   ")</f>
        <v>大　阪</v>
      </c>
      <c r="Y35" s="584" t="s">
        <v>3</v>
      </c>
      <c r="Z35" s="116">
        <v>19</v>
      </c>
      <c r="AA35" s="585">
        <v>32</v>
      </c>
      <c r="AD35" s="53"/>
      <c r="AG35" s="54"/>
      <c r="AH35" s="55"/>
      <c r="AI35" s="56"/>
    </row>
    <row r="36" spans="2:35" ht="30" customHeight="1" thickTop="1">
      <c r="B36" s="585"/>
      <c r="C36" s="45"/>
      <c r="D36" s="588"/>
      <c r="E36" s="583"/>
      <c r="F36" s="576"/>
      <c r="G36" s="576"/>
      <c r="H36" s="592"/>
      <c r="I36" s="592"/>
      <c r="J36" s="212"/>
      <c r="K36" s="182"/>
      <c r="L36" s="182"/>
      <c r="M36" s="182"/>
      <c r="N36" s="182"/>
      <c r="O36" s="182"/>
      <c r="P36" s="182"/>
      <c r="Q36" s="182"/>
      <c r="R36" s="212"/>
      <c r="S36" s="212"/>
      <c r="T36" s="582"/>
      <c r="U36" s="583"/>
      <c r="V36" s="575" t="e">
        <f>VLOOKUP(AB36,'[1]男女出場校リスト'!$B$3:$H$20,5)&amp;" "&amp;"１"</f>
        <v>#N/A</v>
      </c>
      <c r="W36" s="576"/>
      <c r="X36" s="575"/>
      <c r="Y36" s="584"/>
      <c r="Z36" s="116"/>
      <c r="AA36" s="585"/>
      <c r="AD36" s="53"/>
      <c r="AG36" s="54"/>
      <c r="AH36" s="55"/>
      <c r="AI36" s="56"/>
    </row>
    <row r="37" spans="2:35" ht="6" customHeight="1">
      <c r="B37" s="44"/>
      <c r="C37" s="45"/>
      <c r="D37" s="57"/>
      <c r="E37" s="46"/>
      <c r="F37" s="58"/>
      <c r="G37" s="48"/>
      <c r="H37" s="58"/>
      <c r="I37" s="47"/>
      <c r="J37" s="212"/>
      <c r="K37" s="182"/>
      <c r="L37" s="182"/>
      <c r="M37" s="182"/>
      <c r="N37" s="182"/>
      <c r="O37" s="182"/>
      <c r="P37" s="182"/>
      <c r="Q37" s="182"/>
      <c r="R37" s="212"/>
      <c r="S37" s="212"/>
      <c r="T37" s="52"/>
      <c r="U37" s="59"/>
      <c r="V37" s="575" t="str">
        <f>_xlfn.IFERROR(VLOOKUP(Z37,'団体学校リスト'!$B$3:$G$31,4),"  ")</f>
        <v>  </v>
      </c>
      <c r="W37" s="48"/>
      <c r="X37" s="60"/>
      <c r="Y37" s="61"/>
      <c r="Z37" s="61"/>
      <c r="AA37" s="44"/>
      <c r="AD37" s="53"/>
      <c r="AG37" s="54"/>
      <c r="AH37" s="55"/>
      <c r="AI37" s="56"/>
    </row>
    <row r="38" spans="2:35" ht="30" customHeight="1">
      <c r="B38" s="62" t="s">
        <v>12</v>
      </c>
      <c r="C38" s="168"/>
      <c r="D38" s="202"/>
      <c r="E38" s="29"/>
      <c r="F38" s="63"/>
      <c r="G38" s="63"/>
      <c r="H38" s="45"/>
      <c r="I38" s="47"/>
      <c r="J38" s="212"/>
      <c r="K38" s="182"/>
      <c r="L38" s="182"/>
      <c r="M38" s="182"/>
      <c r="N38" s="182"/>
      <c r="O38" s="182"/>
      <c r="P38" s="182"/>
      <c r="Q38" s="182"/>
      <c r="R38" s="277"/>
      <c r="S38" s="277" t="s">
        <v>4</v>
      </c>
      <c r="T38" s="65"/>
      <c r="U38" s="46"/>
      <c r="V38" s="575" t="e">
        <f>VLOOKUP(AB38,'[1]男女出場校リスト'!$B$3:$H$20,5)&amp;" "&amp;"１"</f>
        <v>#N/A</v>
      </c>
      <c r="W38" s="48"/>
      <c r="X38" s="66"/>
      <c r="Y38" s="66"/>
      <c r="Z38" s="66"/>
      <c r="AA38" s="45"/>
      <c r="AD38" s="53"/>
      <c r="AG38" s="54"/>
      <c r="AH38" s="55"/>
      <c r="AI38" s="56"/>
    </row>
    <row r="39" spans="2:35" ht="9" customHeight="1">
      <c r="B39" s="29"/>
      <c r="C39" s="29"/>
      <c r="D39" s="204"/>
      <c r="E39" s="29"/>
      <c r="F39" s="63"/>
      <c r="G39" s="63"/>
      <c r="H39" s="45"/>
      <c r="I39" s="47"/>
      <c r="J39" s="212"/>
      <c r="K39" s="212"/>
      <c r="L39" s="212"/>
      <c r="M39" s="212"/>
      <c r="N39" s="212"/>
      <c r="O39" s="212"/>
      <c r="P39" s="212"/>
      <c r="Q39" s="212"/>
      <c r="R39" s="278"/>
      <c r="S39" s="278"/>
      <c r="T39" s="68"/>
      <c r="U39" s="46"/>
      <c r="V39" s="120" t="str">
        <f>_xlfn.IFERROR(VLOOKUP(Z39,'団体学校リスト'!$K$3:$P$35,4),"  ")</f>
        <v>  </v>
      </c>
      <c r="W39" s="84" t="s">
        <v>2</v>
      </c>
      <c r="X39" s="83" t="str">
        <f>_xlfn.IFERROR(VLOOKUP(Z39,'団体学校リスト'!$K$3:$P$35,6),"  ")</f>
        <v>  </v>
      </c>
      <c r="Y39" s="66"/>
      <c r="Z39" s="66"/>
      <c r="AA39" s="45"/>
      <c r="AD39" s="53"/>
      <c r="AG39" s="54"/>
      <c r="AH39" s="55"/>
      <c r="AI39" s="56"/>
    </row>
    <row r="40" spans="2:35" ht="27" customHeight="1">
      <c r="B40" s="69" t="s">
        <v>5</v>
      </c>
      <c r="C40" s="70">
        <v>4</v>
      </c>
      <c r="D40" s="195" t="str">
        <f>_xlfn.IFERROR(VLOOKUP(C40,'団体学校リスト'!$K$3:$P$35,2),"  ")</f>
        <v>山村学園</v>
      </c>
      <c r="E40" s="83" t="s">
        <v>1</v>
      </c>
      <c r="F40" s="47" t="str">
        <f>_xlfn.IFERROR(VLOOKUP(C40,'団体学校リスト'!$K$3:$P$35,4),"  ")</f>
        <v>北関東</v>
      </c>
      <c r="G40" s="47" t="s">
        <v>2</v>
      </c>
      <c r="H40" s="47" t="str">
        <f>_xlfn.IFERROR(VLOOKUP(C40,'団体学校リスト'!$K$3:$P$35,6),"   ")</f>
        <v>埼　玉</v>
      </c>
      <c r="I40" s="72" t="s">
        <v>3</v>
      </c>
      <c r="J40" s="212"/>
      <c r="K40" s="212"/>
      <c r="L40" s="212"/>
      <c r="M40" s="212"/>
      <c r="N40" s="212"/>
      <c r="O40" s="212"/>
      <c r="P40" s="212"/>
      <c r="Q40" s="212"/>
      <c r="R40" s="278"/>
      <c r="S40" s="73" t="s">
        <v>6</v>
      </c>
      <c r="T40" s="206" t="str">
        <f>_xlfn.IFERROR(VLOOKUP(Z40,'団体学校リスト'!$K$3:$P$35,2),"  ")</f>
        <v>白鵬女子</v>
      </c>
      <c r="U40" s="120" t="s">
        <v>1</v>
      </c>
      <c r="V40" s="120" t="str">
        <f>_xlfn.IFERROR(VLOOKUP(Z40,'団体学校リスト'!$K$3:$P$35,4),"  ")</f>
        <v>南関東</v>
      </c>
      <c r="W40" s="84" t="s">
        <v>2</v>
      </c>
      <c r="X40" s="83" t="str">
        <f>_xlfn.IFERROR(VLOOKUP(Z40,'団体学校リスト'!$K$3:$P$35,6),"  ")</f>
        <v>神奈川</v>
      </c>
      <c r="Y40" s="75" t="s">
        <v>3</v>
      </c>
      <c r="Z40" s="75">
        <v>10</v>
      </c>
      <c r="AA40" s="76"/>
      <c r="AD40" s="53"/>
      <c r="AG40" s="54"/>
      <c r="AH40" s="55"/>
      <c r="AI40" s="56"/>
    </row>
    <row r="41" spans="2:35" ht="9" customHeight="1">
      <c r="B41" s="69"/>
      <c r="C41" s="70"/>
      <c r="D41" s="71" t="str">
        <f>_xlfn.IFERROR(VLOOKUP(C41,'団体学校リスト'!$B$3:$G$30,2),"　　")</f>
        <v>　　</v>
      </c>
      <c r="E41" s="77"/>
      <c r="F41" s="58" t="str">
        <f>_xlfn.IFERROR(VLOOKUP(C41,'団体学校リスト'!$B$3:$G$30,4),"　　")</f>
        <v>　　</v>
      </c>
      <c r="G41" s="58"/>
      <c r="H41" s="58" t="str">
        <f>_xlfn.IFERROR(VLOOKUP(C41,'団体学校リスト'!$B$3:$G$30,6),"  ")</f>
        <v>  </v>
      </c>
      <c r="I41" s="79"/>
      <c r="J41" s="212"/>
      <c r="K41" s="212"/>
      <c r="L41" s="212"/>
      <c r="M41" s="212"/>
      <c r="N41" s="212"/>
      <c r="O41" s="212"/>
      <c r="P41" s="212"/>
      <c r="Q41" s="212"/>
      <c r="R41" s="278"/>
      <c r="S41" s="73"/>
      <c r="T41" s="74" t="str">
        <f>_xlfn.IFERROR(VLOOKUP(Z41,'団体学校リスト'!$B$3:$G$31,2),"  ")</f>
        <v>  </v>
      </c>
      <c r="U41" s="83"/>
      <c r="V41" s="120" t="str">
        <f>_xlfn.IFERROR(VLOOKUP(Z41,'団体学校リスト'!$K$3:$P$35,4),"  ")</f>
        <v>  </v>
      </c>
      <c r="W41" s="84"/>
      <c r="X41" s="83" t="str">
        <f>_xlfn.IFERROR(VLOOKUP(Z41,'団体学校リスト'!$K$3:$P$35,6),"  ")</f>
        <v>  </v>
      </c>
      <c r="Y41" s="75"/>
      <c r="Z41" s="75"/>
      <c r="AA41" s="76"/>
      <c r="AD41" s="53"/>
      <c r="AG41" s="54"/>
      <c r="AH41" s="55"/>
      <c r="AI41" s="56"/>
    </row>
    <row r="42" spans="2:35" ht="27" customHeight="1">
      <c r="B42" s="69" t="s">
        <v>5</v>
      </c>
      <c r="C42" s="70">
        <v>15</v>
      </c>
      <c r="D42" s="195" t="str">
        <f>_xlfn.IFERROR(VLOOKUP(C42,'団体学校リスト'!$K$3:$P$35,2),"  ")</f>
        <v>松商学園</v>
      </c>
      <c r="E42" s="617" t="s">
        <v>1</v>
      </c>
      <c r="F42" s="47" t="str">
        <f>_xlfn.IFERROR(VLOOKUP(C42,'団体学校リスト'!$K$3:$P$35,4),"  ")</f>
        <v>北信越</v>
      </c>
      <c r="G42" s="47" t="s">
        <v>2</v>
      </c>
      <c r="H42" s="47" t="str">
        <f>_xlfn.IFERROR(VLOOKUP(C42,'団体学校リスト'!$K$3:$P$35,6),"   ")</f>
        <v>長　野</v>
      </c>
      <c r="I42" s="72" t="s">
        <v>3</v>
      </c>
      <c r="J42" s="212"/>
      <c r="K42" s="212"/>
      <c r="L42" s="212"/>
      <c r="M42" s="212"/>
      <c r="N42" s="212"/>
      <c r="O42" s="212"/>
      <c r="P42" s="212"/>
      <c r="Q42" s="212"/>
      <c r="R42" s="278"/>
      <c r="S42" s="73" t="s">
        <v>6</v>
      </c>
      <c r="T42" s="52" t="str">
        <f>_xlfn.IFERROR(VLOOKUP(Z42,'団体学校リスト'!$K$3:$P$35,2),"  ")</f>
        <v>相生学院</v>
      </c>
      <c r="U42" s="120" t="s">
        <v>1</v>
      </c>
      <c r="V42" s="120" t="str">
        <f>_xlfn.IFERROR(VLOOKUP(Z42,'団体学校リスト'!$K$3:$P$35,4),"  ")</f>
        <v>近　畿</v>
      </c>
      <c r="W42" s="84" t="s">
        <v>2</v>
      </c>
      <c r="X42" s="83" t="str">
        <f>_xlfn.IFERROR(VLOOKUP(Z42,'団体学校リスト'!$K$3:$P$35,6),"  ")</f>
        <v>兵　庫</v>
      </c>
      <c r="Y42" s="75" t="s">
        <v>3</v>
      </c>
      <c r="Z42" s="75">
        <v>22</v>
      </c>
      <c r="AA42" s="76"/>
      <c r="AD42" s="53"/>
      <c r="AG42" s="54"/>
      <c r="AH42" s="55"/>
      <c r="AI42" s="56"/>
    </row>
    <row r="43" spans="2:35" ht="9" customHeight="1">
      <c r="B43" s="69"/>
      <c r="C43" s="70"/>
      <c r="D43" s="71" t="str">
        <f>_xlfn.IFERROR(VLOOKUP(C43,'団体学校リスト'!$B$3:$G$30,2),"　　")</f>
        <v>　　</v>
      </c>
      <c r="E43" s="617"/>
      <c r="F43" s="58" t="str">
        <f>_xlfn.IFERROR(VLOOKUP(C43,'団体学校リスト'!$B$3:$G$30,4),"　　")</f>
        <v>　　</v>
      </c>
      <c r="G43" s="58"/>
      <c r="H43" s="58" t="str">
        <f>_xlfn.IFERROR(VLOOKUP(C43,'団体学校リスト'!$B$3:$G$30,6),"  ")</f>
        <v>  </v>
      </c>
      <c r="I43" s="79"/>
      <c r="J43" s="212"/>
      <c r="K43" s="212"/>
      <c r="L43" s="212"/>
      <c r="M43" s="212"/>
      <c r="N43" s="212"/>
      <c r="O43" s="212"/>
      <c r="P43" s="212"/>
      <c r="Q43" s="212"/>
      <c r="R43" s="278"/>
      <c r="S43" s="80"/>
      <c r="T43" s="74" t="str">
        <f>_xlfn.IFERROR(VLOOKUP(Z43,'団体学校リスト'!$B$3:$G$31,2),"  ")</f>
        <v>  </v>
      </c>
      <c r="U43" s="120"/>
      <c r="V43" s="120" t="str">
        <f>_xlfn.IFERROR(VLOOKUP(Z43,'団体学校リスト'!$K$3:$P$35,4),"  ")</f>
        <v>  </v>
      </c>
      <c r="W43" s="84"/>
      <c r="X43" s="83" t="str">
        <f>_xlfn.IFERROR(VLOOKUP(Z43,'団体学校リスト'!$K$3:$P$35,6),"  ")</f>
        <v>  </v>
      </c>
      <c r="Y43" s="66"/>
      <c r="Z43" s="66"/>
      <c r="AA43" s="76"/>
      <c r="AD43" s="53"/>
      <c r="AG43" s="54"/>
      <c r="AH43" s="55"/>
      <c r="AI43" s="56"/>
    </row>
    <row r="44" spans="2:35" ht="27" customHeight="1">
      <c r="B44" s="69" t="s">
        <v>20</v>
      </c>
      <c r="C44" s="70">
        <v>19</v>
      </c>
      <c r="D44" s="195" t="str">
        <f>_xlfn.IFERROR(VLOOKUP(C44,'団体学校リスト'!$K$3:$P$35,2),"  ")</f>
        <v>城南学園</v>
      </c>
      <c r="E44" s="617" t="s">
        <v>1</v>
      </c>
      <c r="F44" s="47" t="str">
        <f>_xlfn.IFERROR(VLOOKUP(C44,'団体学校リスト'!$K$3:$P$35,4),"  ")</f>
        <v>近　畿</v>
      </c>
      <c r="G44" s="47" t="s">
        <v>2</v>
      </c>
      <c r="H44" s="47" t="str">
        <f>_xlfn.IFERROR(VLOOKUP(C44,'団体学校リスト'!$K$3:$P$35,6),"   ")</f>
        <v>大　阪</v>
      </c>
      <c r="I44" s="72" t="s">
        <v>3</v>
      </c>
      <c r="J44" s="212"/>
      <c r="K44" s="212"/>
      <c r="L44" s="212"/>
      <c r="M44" s="212"/>
      <c r="N44" s="212"/>
      <c r="O44" s="212"/>
      <c r="P44" s="212"/>
      <c r="Q44" s="212"/>
      <c r="R44" s="278"/>
      <c r="S44" s="73" t="s">
        <v>6</v>
      </c>
      <c r="T44" s="52" t="str">
        <f>_xlfn.IFERROR(VLOOKUP(Z44,'団体学校リスト'!$K$3:$P$35,2),"  ")</f>
        <v>山陽女学園</v>
      </c>
      <c r="U44" s="120" t="s">
        <v>1</v>
      </c>
      <c r="V44" s="120" t="str">
        <f>_xlfn.IFERROR(VLOOKUP(Z44,'団体学校リスト'!$K$3:$P$35,4),"  ")</f>
        <v>中　国</v>
      </c>
      <c r="W44" s="84" t="s">
        <v>2</v>
      </c>
      <c r="X44" s="83" t="str">
        <f>_xlfn.IFERROR(VLOOKUP(Z44,'団体学校リスト'!$K$3:$P$35,6),"  ")</f>
        <v>広　島</v>
      </c>
      <c r="Y44" s="75" t="s">
        <v>3</v>
      </c>
      <c r="Z44" s="75">
        <v>23</v>
      </c>
      <c r="AA44" s="76"/>
      <c r="AD44" s="53"/>
      <c r="AG44" s="54"/>
      <c r="AH44" s="55"/>
      <c r="AI44" s="56"/>
    </row>
    <row r="45" spans="2:35" ht="9" customHeight="1">
      <c r="B45" s="69"/>
      <c r="C45" s="70"/>
      <c r="D45" s="71" t="str">
        <f>_xlfn.IFERROR(VLOOKUP(C45,'団体学校リスト'!$B$3:$G$30,2),"　　")</f>
        <v>　　</v>
      </c>
      <c r="E45" s="617"/>
      <c r="F45" s="58" t="str">
        <f>_xlfn.IFERROR(VLOOKUP(C45,'団体学校リスト'!$B$3:$G$30,4),"　　")</f>
        <v>　　</v>
      </c>
      <c r="G45" s="58"/>
      <c r="H45" s="58" t="str">
        <f>_xlfn.IFERROR(VLOOKUP(C45,'団体学校リスト'!$B$3:$G$30,6),"  ")</f>
        <v>  </v>
      </c>
      <c r="I45" s="79"/>
      <c r="J45" s="212"/>
      <c r="K45" s="212"/>
      <c r="L45" s="212"/>
      <c r="M45" s="212"/>
      <c r="N45" s="212"/>
      <c r="O45" s="212"/>
      <c r="P45" s="212"/>
      <c r="Q45" s="212"/>
      <c r="R45" s="278"/>
      <c r="S45" s="80"/>
      <c r="T45" s="74" t="str">
        <f>_xlfn.IFERROR(VLOOKUP(Z45,'団体学校リスト'!$B$3:$G$31,2),"  ")</f>
        <v>  </v>
      </c>
      <c r="U45" s="120"/>
      <c r="V45" s="120" t="str">
        <f>_xlfn.IFERROR(VLOOKUP(Z45,'団体学校リスト'!$K$3:$P$35,4),"  ")</f>
        <v>  </v>
      </c>
      <c r="W45" s="84"/>
      <c r="X45" s="83" t="str">
        <f>_xlfn.IFERROR(VLOOKUP(Z45,'団体学校リスト'!$K$3:$P$35,6),"  ")</f>
        <v>  </v>
      </c>
      <c r="Y45" s="66"/>
      <c r="Z45" s="66"/>
      <c r="AA45" s="76"/>
      <c r="AD45" s="53"/>
      <c r="AG45" s="54"/>
      <c r="AH45" s="55"/>
      <c r="AI45" s="56"/>
    </row>
    <row r="46" spans="2:35" ht="27" customHeight="1">
      <c r="B46" s="69" t="s">
        <v>5</v>
      </c>
      <c r="C46" s="70">
        <v>26</v>
      </c>
      <c r="D46" s="195" t="str">
        <f>_xlfn.IFERROR(VLOOKUP(C46,'団体学校リスト'!$K$3:$P$35,2),"  ")</f>
        <v>鳳凰</v>
      </c>
      <c r="E46" s="77" t="s">
        <v>1</v>
      </c>
      <c r="F46" s="47" t="str">
        <f>_xlfn.IFERROR(VLOOKUP(C46,'団体学校リスト'!$K$3:$P$35,4),"  ")</f>
        <v>九　州</v>
      </c>
      <c r="G46" s="47" t="s">
        <v>2</v>
      </c>
      <c r="H46" s="47" t="str">
        <f>_xlfn.IFERROR(VLOOKUP(C46,'団体学校リスト'!$K$3:$P$35,6),"   ")</f>
        <v>鹿児島</v>
      </c>
      <c r="I46" s="72" t="s">
        <v>3</v>
      </c>
      <c r="J46" s="212"/>
      <c r="K46" s="212"/>
      <c r="L46" s="212"/>
      <c r="M46" s="212"/>
      <c r="N46" s="212"/>
      <c r="O46" s="212"/>
      <c r="P46" s="212"/>
      <c r="Q46" s="212"/>
      <c r="R46" s="278"/>
      <c r="S46" s="73" t="s">
        <v>6</v>
      </c>
      <c r="T46" s="52" t="str">
        <f>_xlfn.IFERROR(VLOOKUP(Z46,'団体学校リスト'!$K$3:$P$35,2),"  ")</f>
        <v>山陽学園</v>
      </c>
      <c r="U46" s="120" t="s">
        <v>1</v>
      </c>
      <c r="V46" s="120" t="str">
        <f>_xlfn.IFERROR(VLOOKUP(Z46,'団体学校リスト'!$K$3:$P$35,4),"  ")</f>
        <v>中　国</v>
      </c>
      <c r="W46" s="84" t="s">
        <v>2</v>
      </c>
      <c r="X46" s="83" t="str">
        <f>_xlfn.IFERROR(VLOOKUP(Z46,'団体学校リスト'!$K$3:$P$35,6),"  ")</f>
        <v>岡　山</v>
      </c>
      <c r="Y46" s="75" t="s">
        <v>3</v>
      </c>
      <c r="Z46" s="75">
        <v>24</v>
      </c>
      <c r="AA46" s="76"/>
      <c r="AD46" s="53"/>
      <c r="AG46" s="54"/>
      <c r="AH46" s="55"/>
      <c r="AI46" s="56"/>
    </row>
    <row r="47" spans="2:35" ht="6" customHeight="1">
      <c r="B47" s="69"/>
      <c r="C47" s="70"/>
      <c r="D47" s="71"/>
      <c r="E47" s="77"/>
      <c r="F47" s="58"/>
      <c r="G47" s="78"/>
      <c r="H47" s="58"/>
      <c r="I47" s="79"/>
      <c r="J47" s="212"/>
      <c r="K47" s="212"/>
      <c r="L47" s="212"/>
      <c r="M47" s="212"/>
      <c r="N47" s="212"/>
      <c r="O47" s="212"/>
      <c r="P47" s="212"/>
      <c r="Q47" s="212"/>
      <c r="R47" s="212"/>
      <c r="S47" s="81"/>
      <c r="T47" s="145"/>
      <c r="U47" s="120"/>
      <c r="V47" s="120"/>
      <c r="W47" s="47"/>
      <c r="X47" s="120"/>
      <c r="Y47" s="75"/>
      <c r="Z47" s="75"/>
      <c r="AA47" s="76"/>
      <c r="AD47" s="53"/>
      <c r="AG47" s="54"/>
      <c r="AH47" s="55"/>
      <c r="AI47" s="56"/>
    </row>
    <row r="48" spans="2:35" ht="31.5" customHeight="1">
      <c r="B48" s="69"/>
      <c r="C48" s="70"/>
      <c r="D48" s="71"/>
      <c r="E48" s="77"/>
      <c r="F48" s="58"/>
      <c r="G48" s="78"/>
      <c r="H48" s="58"/>
      <c r="I48" s="79"/>
      <c r="J48" s="212"/>
      <c r="K48" s="212"/>
      <c r="L48" s="212"/>
      <c r="M48" s="212"/>
      <c r="N48" s="212"/>
      <c r="O48" s="212"/>
      <c r="P48" s="212"/>
      <c r="Q48" s="212"/>
      <c r="R48" s="212"/>
      <c r="S48" s="81"/>
      <c r="T48" s="145"/>
      <c r="U48" s="120"/>
      <c r="V48" s="120"/>
      <c r="W48" s="47"/>
      <c r="X48" s="120"/>
      <c r="Y48" s="75"/>
      <c r="Z48" s="75"/>
      <c r="AA48" s="76"/>
      <c r="AD48" s="53"/>
      <c r="AG48" s="54"/>
      <c r="AH48" s="55"/>
      <c r="AI48" s="56"/>
    </row>
    <row r="49" spans="2:35" ht="31.5" customHeight="1">
      <c r="B49" s="69"/>
      <c r="C49" s="70"/>
      <c r="D49" s="71"/>
      <c r="E49" s="77"/>
      <c r="F49" s="58"/>
      <c r="G49" s="78"/>
      <c r="H49" s="58"/>
      <c r="I49" s="79"/>
      <c r="J49" s="212"/>
      <c r="K49" s="212"/>
      <c r="L49" s="212"/>
      <c r="M49" s="212"/>
      <c r="N49" s="212"/>
      <c r="O49" s="212"/>
      <c r="P49" s="212"/>
      <c r="Q49" s="212"/>
      <c r="R49" s="212"/>
      <c r="S49" s="81"/>
      <c r="T49" s="145"/>
      <c r="U49" s="120"/>
      <c r="V49" s="120"/>
      <c r="W49" s="47"/>
      <c r="X49" s="120"/>
      <c r="Y49" s="75"/>
      <c r="Z49" s="75"/>
      <c r="AA49" s="76"/>
      <c r="AD49" s="53"/>
      <c r="AG49" s="54"/>
      <c r="AH49" s="55"/>
      <c r="AI49" s="56"/>
    </row>
    <row r="50" spans="2:35" ht="35.25" customHeight="1">
      <c r="B50" s="188" t="s">
        <v>189</v>
      </c>
      <c r="C50" s="45"/>
      <c r="D50" s="59"/>
      <c r="E50" s="59"/>
      <c r="F50" s="115"/>
      <c r="G50" s="114"/>
      <c r="H50" s="114"/>
      <c r="I50" s="114"/>
      <c r="J50" s="279"/>
      <c r="K50" s="279"/>
      <c r="L50" s="279"/>
      <c r="M50" s="279"/>
      <c r="N50" s="279"/>
      <c r="O50" s="279"/>
      <c r="P50" s="279"/>
      <c r="Q50" s="212"/>
      <c r="R50" s="212"/>
      <c r="S50" s="212"/>
      <c r="T50" s="55"/>
      <c r="U50" s="46"/>
      <c r="V50" s="47"/>
      <c r="W50" s="48"/>
      <c r="X50" s="66"/>
      <c r="Y50" s="66"/>
      <c r="Z50" s="66"/>
      <c r="AA50" s="44"/>
      <c r="AD50" s="53"/>
      <c r="AG50" s="54"/>
      <c r="AH50" s="55"/>
      <c r="AI50" s="56"/>
    </row>
    <row r="51" spans="2:35" ht="14.25" customHeight="1">
      <c r="B51" s="88"/>
      <c r="C51" s="45"/>
      <c r="D51" s="59"/>
      <c r="E51" s="59"/>
      <c r="F51" s="115"/>
      <c r="G51" s="114"/>
      <c r="H51" s="114"/>
      <c r="I51" s="114"/>
      <c r="J51" s="279"/>
      <c r="K51" s="279"/>
      <c r="L51" s="279"/>
      <c r="M51" s="279"/>
      <c r="N51" s="279"/>
      <c r="O51" s="279"/>
      <c r="P51" s="279"/>
      <c r="Q51" s="212"/>
      <c r="R51" s="212"/>
      <c r="S51" s="212"/>
      <c r="T51" s="55"/>
      <c r="U51" s="46"/>
      <c r="V51" s="47"/>
      <c r="W51" s="48"/>
      <c r="X51" s="66"/>
      <c r="Y51" s="66"/>
      <c r="Z51" s="66"/>
      <c r="AA51" s="44"/>
      <c r="AD51" s="53"/>
      <c r="AG51" s="54"/>
      <c r="AH51" s="55"/>
      <c r="AI51" s="56"/>
    </row>
    <row r="52" spans="2:35" ht="14.25" customHeight="1">
      <c r="B52" s="88"/>
      <c r="C52" s="45"/>
      <c r="D52" s="59"/>
      <c r="E52" s="59"/>
      <c r="F52" s="115"/>
      <c r="G52" s="114"/>
      <c r="H52" s="114"/>
      <c r="I52" s="114"/>
      <c r="J52" s="279"/>
      <c r="K52" s="279"/>
      <c r="L52" s="279"/>
      <c r="M52" s="279"/>
      <c r="N52" s="279"/>
      <c r="O52" s="279"/>
      <c r="P52" s="279"/>
      <c r="Q52" s="212"/>
      <c r="R52" s="212"/>
      <c r="S52" s="212"/>
      <c r="T52" s="55"/>
      <c r="U52" s="46"/>
      <c r="V52" s="47"/>
      <c r="W52" s="48"/>
      <c r="X52" s="66"/>
      <c r="Y52" s="66"/>
      <c r="Z52" s="66"/>
      <c r="AA52" s="44"/>
      <c r="AD52" s="53"/>
      <c r="AG52" s="54"/>
      <c r="AH52" s="55"/>
      <c r="AI52" s="56"/>
    </row>
    <row r="53" spans="2:35" ht="21" customHeight="1">
      <c r="B53" s="45"/>
      <c r="C53" s="45"/>
      <c r="D53" s="82"/>
      <c r="E53" s="46"/>
      <c r="F53" s="86"/>
      <c r="G53" s="48"/>
      <c r="H53" s="66"/>
      <c r="I53" s="66"/>
      <c r="J53" s="51"/>
      <c r="K53" s="51"/>
      <c r="L53" s="51"/>
      <c r="M53" s="601" t="s">
        <v>42</v>
      </c>
      <c r="N53" s="601"/>
      <c r="O53" s="601"/>
      <c r="P53" s="601"/>
      <c r="Q53" s="51"/>
      <c r="R53" s="50"/>
      <c r="S53" s="50"/>
      <c r="T53" s="82"/>
      <c r="U53" s="46"/>
      <c r="V53" s="47"/>
      <c r="W53" s="48"/>
      <c r="X53" s="66"/>
      <c r="Y53" s="66"/>
      <c r="Z53" s="200"/>
      <c r="AA53" s="44"/>
      <c r="AB53" s="101"/>
      <c r="AC53" s="24"/>
      <c r="AD53" s="53"/>
      <c r="AG53" s="54"/>
      <c r="AH53" s="55"/>
      <c r="AI53" s="56"/>
    </row>
    <row r="54" spans="2:35" ht="21" customHeight="1">
      <c r="B54" s="45"/>
      <c r="C54" s="45"/>
      <c r="D54" s="82"/>
      <c r="E54" s="46"/>
      <c r="F54" s="86"/>
      <c r="G54" s="48"/>
      <c r="H54" s="66"/>
      <c r="I54" s="66"/>
      <c r="J54" s="51"/>
      <c r="K54" s="51"/>
      <c r="L54" s="51"/>
      <c r="M54" s="601"/>
      <c r="N54" s="601"/>
      <c r="O54" s="601"/>
      <c r="P54" s="601"/>
      <c r="Q54" s="51"/>
      <c r="R54" s="50"/>
      <c r="S54" s="50"/>
      <c r="T54" s="82"/>
      <c r="U54" s="46"/>
      <c r="V54" s="47"/>
      <c r="W54" s="48"/>
      <c r="X54" s="66"/>
      <c r="Y54" s="66"/>
      <c r="Z54" s="200"/>
      <c r="AA54" s="44"/>
      <c r="AB54" s="101"/>
      <c r="AC54" s="24"/>
      <c r="AD54" s="53"/>
      <c r="AG54" s="54"/>
      <c r="AH54" s="55"/>
      <c r="AI54" s="56"/>
    </row>
    <row r="55" spans="2:35" ht="21" customHeight="1">
      <c r="B55" s="45"/>
      <c r="C55" s="45"/>
      <c r="D55" s="82" t="s">
        <v>277</v>
      </c>
      <c r="E55" s="46"/>
      <c r="F55" s="86"/>
      <c r="G55" s="48"/>
      <c r="H55" s="66"/>
      <c r="I55" s="66"/>
      <c r="J55" s="51"/>
      <c r="K55" s="51"/>
      <c r="L55" s="51"/>
      <c r="M55" s="212"/>
      <c r="N55" s="577" t="s">
        <v>37</v>
      </c>
      <c r="O55" s="577"/>
      <c r="P55" s="212"/>
      <c r="Q55" s="51"/>
      <c r="R55" s="50"/>
      <c r="S55" s="50"/>
      <c r="T55" s="82" t="s">
        <v>177</v>
      </c>
      <c r="U55" s="46"/>
      <c r="V55" s="47"/>
      <c r="W55" s="48"/>
      <c r="X55" s="66"/>
      <c r="Y55" s="66"/>
      <c r="Z55" s="200"/>
      <c r="AA55" s="44"/>
      <c r="AB55" s="101"/>
      <c r="AC55" s="24"/>
      <c r="AD55" s="53"/>
      <c r="AG55" s="54"/>
      <c r="AH55" s="55"/>
      <c r="AI55" s="56"/>
    </row>
    <row r="56" spans="2:35" ht="6" customHeight="1">
      <c r="B56" s="45"/>
      <c r="C56" s="45"/>
      <c r="D56" s="82"/>
      <c r="E56" s="46"/>
      <c r="F56" s="86"/>
      <c r="G56" s="48"/>
      <c r="H56" s="66"/>
      <c r="I56" s="66"/>
      <c r="J56" s="51"/>
      <c r="K56" s="51"/>
      <c r="L56" s="51"/>
      <c r="M56" s="212"/>
      <c r="N56" s="287"/>
      <c r="O56" s="287"/>
      <c r="P56" s="212"/>
      <c r="Q56" s="51"/>
      <c r="R56" s="50"/>
      <c r="S56" s="50"/>
      <c r="T56" s="82"/>
      <c r="U56" s="46"/>
      <c r="V56" s="47"/>
      <c r="W56" s="48"/>
      <c r="X56" s="66"/>
      <c r="Y56" s="66"/>
      <c r="Z56" s="200"/>
      <c r="AA56" s="44"/>
      <c r="AB56" s="101"/>
      <c r="AC56" s="24"/>
      <c r="AD56" s="53"/>
      <c r="AG56" s="54"/>
      <c r="AH56" s="55"/>
      <c r="AI56" s="56"/>
    </row>
    <row r="57" spans="2:35" ht="21" customHeight="1" thickBot="1">
      <c r="B57" s="618" t="s">
        <v>25</v>
      </c>
      <c r="C57" s="45">
        <v>6</v>
      </c>
      <c r="D57" s="588" t="str">
        <f>_xlfn.IFERROR(VLOOKUP(C57,'団体学校リスト'!$K$3:$P$35,2),"  ")</f>
        <v>大成</v>
      </c>
      <c r="E57" s="583" t="s">
        <v>1</v>
      </c>
      <c r="F57" s="576" t="str">
        <f>_xlfn.IFERROR(VLOOKUP(C57,'団体学校リスト'!$K$3:$P$35,4),"  ")</f>
        <v>東　京</v>
      </c>
      <c r="G57" s="576" t="s">
        <v>2</v>
      </c>
      <c r="H57" s="592" t="str">
        <f>_xlfn.IFERROR(VLOOKUP(C57,'団体学校リスト'!$K$3:$P$35,6),"   ")</f>
        <v>東　京</v>
      </c>
      <c r="I57" s="592" t="s">
        <v>3</v>
      </c>
      <c r="J57" s="49"/>
      <c r="K57" s="49"/>
      <c r="L57" s="51"/>
      <c r="M57" s="213"/>
      <c r="N57" s="267"/>
      <c r="O57" s="268"/>
      <c r="P57" s="269"/>
      <c r="Q57" s="209"/>
      <c r="R57" s="210"/>
      <c r="S57" s="210"/>
      <c r="T57" s="582" t="str">
        <f>_xlfn.IFERROR(VLOOKUP(Z57,'団体学校リスト'!$K$3:$P$35,2),"  ")</f>
        <v>山陽学園</v>
      </c>
      <c r="U57" s="583" t="s">
        <v>1</v>
      </c>
      <c r="V57" s="575" t="str">
        <f>_xlfn.IFERROR(VLOOKUP(Z57,'団体学校リスト'!$K$3:$P$35,4),"  ")</f>
        <v>中　国</v>
      </c>
      <c r="W57" s="576" t="s">
        <v>2</v>
      </c>
      <c r="X57" s="575" t="str">
        <f>_xlfn.IFERROR(VLOOKUP(Z57,'団体学校リスト'!$K$3:$P$35,6),"   ")</f>
        <v>岡　山</v>
      </c>
      <c r="Y57" s="584" t="s">
        <v>3</v>
      </c>
      <c r="Z57" s="201">
        <v>24</v>
      </c>
      <c r="AA57" s="616">
        <v>2</v>
      </c>
      <c r="AB57" s="101"/>
      <c r="AC57" s="24"/>
      <c r="AD57" s="53"/>
      <c r="AG57" s="54"/>
      <c r="AH57" s="55"/>
      <c r="AI57" s="56"/>
    </row>
    <row r="58" spans="2:35" ht="21" customHeight="1" thickTop="1">
      <c r="B58" s="618"/>
      <c r="C58" s="45"/>
      <c r="D58" s="588"/>
      <c r="E58" s="583"/>
      <c r="F58" s="576"/>
      <c r="G58" s="576"/>
      <c r="H58" s="592"/>
      <c r="I58" s="592"/>
      <c r="J58" s="51"/>
      <c r="K58" s="51"/>
      <c r="L58" s="263"/>
      <c r="M58" s="270"/>
      <c r="N58" s="270"/>
      <c r="O58" s="213"/>
      <c r="P58" s="213"/>
      <c r="Q58" s="51"/>
      <c r="R58" s="50"/>
      <c r="S58" s="264"/>
      <c r="T58" s="582"/>
      <c r="U58" s="583"/>
      <c r="V58" s="575" t="e">
        <f>VLOOKUP(AB58,'[1]男女出場校リスト'!$B$3:$H$20,5)&amp;" "&amp;"１"</f>
        <v>#N/A</v>
      </c>
      <c r="W58" s="576"/>
      <c r="X58" s="575"/>
      <c r="Y58" s="584"/>
      <c r="Z58" s="201"/>
      <c r="AA58" s="616"/>
      <c r="AB58" s="101"/>
      <c r="AC58" s="24"/>
      <c r="AD58" s="53"/>
      <c r="AG58" s="54"/>
      <c r="AH58" s="55"/>
      <c r="AI58" s="56"/>
    </row>
    <row r="59" spans="1:35" ht="21" customHeight="1">
      <c r="A59" s="5"/>
      <c r="B59" s="285"/>
      <c r="C59" s="45"/>
      <c r="D59" s="195"/>
      <c r="E59" s="46"/>
      <c r="F59" s="48"/>
      <c r="G59" s="48"/>
      <c r="H59" s="47"/>
      <c r="I59" s="207"/>
      <c r="J59" s="51"/>
      <c r="K59" s="51"/>
      <c r="L59" s="51"/>
      <c r="M59" s="213"/>
      <c r="N59" s="213"/>
      <c r="O59" s="213"/>
      <c r="P59" s="213"/>
      <c r="Q59" s="51"/>
      <c r="R59" s="50"/>
      <c r="S59" s="264"/>
      <c r="T59" s="52"/>
      <c r="U59" s="46"/>
      <c r="V59" s="120"/>
      <c r="W59" s="48"/>
      <c r="X59" s="120"/>
      <c r="Y59" s="116"/>
      <c r="Z59" s="201"/>
      <c r="AA59" s="286"/>
      <c r="AB59" s="101"/>
      <c r="AC59" s="24"/>
      <c r="AD59" s="53"/>
      <c r="AG59" s="54"/>
      <c r="AH59" s="55"/>
      <c r="AI59" s="56"/>
    </row>
    <row r="60" spans="1:35" ht="21" customHeight="1">
      <c r="A60" s="5"/>
      <c r="B60" s="285"/>
      <c r="C60" s="45"/>
      <c r="D60" s="195"/>
      <c r="E60" s="46"/>
      <c r="F60" s="48"/>
      <c r="G60" s="48"/>
      <c r="H60" s="47"/>
      <c r="I60" s="207"/>
      <c r="J60" s="51"/>
      <c r="K60" s="51"/>
      <c r="L60" s="51"/>
      <c r="M60" s="213"/>
      <c r="N60" s="213"/>
      <c r="O60" s="213"/>
      <c r="P60" s="213"/>
      <c r="Q60" s="51"/>
      <c r="R60" s="50"/>
      <c r="S60" s="264"/>
      <c r="T60" s="52"/>
      <c r="U60" s="46"/>
      <c r="V60" s="120"/>
      <c r="W60" s="48"/>
      <c r="X60" s="120"/>
      <c r="Y60" s="116"/>
      <c r="Z60" s="201"/>
      <c r="AA60" s="286"/>
      <c r="AB60" s="101"/>
      <c r="AC60" s="24"/>
      <c r="AD60" s="53"/>
      <c r="AG60" s="54"/>
      <c r="AH60" s="55"/>
      <c r="AI60" s="56"/>
    </row>
    <row r="61" spans="1:35" ht="21" customHeight="1">
      <c r="A61" s="5"/>
      <c r="B61" s="44"/>
      <c r="C61" s="45"/>
      <c r="D61" s="111"/>
      <c r="E61" s="46"/>
      <c r="F61" s="79"/>
      <c r="G61" s="108"/>
      <c r="H61" s="113"/>
      <c r="I61" s="87"/>
      <c r="J61" s="50"/>
      <c r="K61" s="50"/>
      <c r="L61" s="50"/>
      <c r="M61" s="213"/>
      <c r="N61" s="573" t="s">
        <v>51</v>
      </c>
      <c r="O61" s="573"/>
      <c r="P61" s="213"/>
      <c r="Q61" s="50"/>
      <c r="R61" s="50"/>
      <c r="S61" s="50"/>
      <c r="T61" s="111"/>
      <c r="U61" s="46"/>
      <c r="V61" s="79"/>
      <c r="W61" s="108"/>
      <c r="X61" s="113"/>
      <c r="Y61" s="87"/>
      <c r="Z61" s="201"/>
      <c r="AA61" s="163"/>
      <c r="AB61" s="101"/>
      <c r="AC61" s="24"/>
      <c r="AD61" s="53"/>
      <c r="AG61" s="54"/>
      <c r="AH61" s="55"/>
      <c r="AI61" s="56"/>
    </row>
    <row r="62" spans="1:35" ht="21" customHeight="1">
      <c r="A62" s="5"/>
      <c r="B62" s="45"/>
      <c r="C62" s="45"/>
      <c r="D62" s="171"/>
      <c r="E62" s="105"/>
      <c r="F62" s="165"/>
      <c r="G62" s="105"/>
      <c r="H62" s="107"/>
      <c r="I62" s="107"/>
      <c r="J62" s="51"/>
      <c r="K62" s="51"/>
      <c r="L62" s="51"/>
      <c r="N62" s="573"/>
      <c r="O62" s="573"/>
      <c r="P62" s="213"/>
      <c r="Q62" s="51"/>
      <c r="R62" s="51"/>
      <c r="S62" s="51"/>
      <c r="T62" s="172"/>
      <c r="U62" s="46"/>
      <c r="V62" s="86"/>
      <c r="W62" s="48"/>
      <c r="X62" s="66"/>
      <c r="Y62" s="66"/>
      <c r="Z62" s="201"/>
      <c r="AA62" s="44"/>
      <c r="AB62" s="101"/>
      <c r="AC62" s="24"/>
      <c r="AD62" s="53"/>
      <c r="AG62" s="54"/>
      <c r="AH62" s="55"/>
      <c r="AI62" s="56"/>
    </row>
    <row r="63" spans="1:35" ht="20.25" customHeight="1">
      <c r="A63" s="5"/>
      <c r="B63" s="45"/>
      <c r="C63" s="45"/>
      <c r="D63" s="34" t="s">
        <v>173</v>
      </c>
      <c r="E63" s="105"/>
      <c r="F63" s="165"/>
      <c r="G63" s="105"/>
      <c r="H63" s="107"/>
      <c r="I63" s="107"/>
      <c r="J63" s="51"/>
      <c r="K63" s="51"/>
      <c r="L63" s="51"/>
      <c r="M63" s="213"/>
      <c r="N63" s="577" t="s">
        <v>282</v>
      </c>
      <c r="O63" s="577"/>
      <c r="P63" s="213"/>
      <c r="Q63" s="51"/>
      <c r="R63" s="51"/>
      <c r="S63" s="51"/>
      <c r="T63" s="82" t="s">
        <v>178</v>
      </c>
      <c r="U63" s="46"/>
      <c r="V63" s="86"/>
      <c r="W63" s="48"/>
      <c r="X63" s="66"/>
      <c r="Y63" s="66"/>
      <c r="Z63" s="201"/>
      <c r="AA63" s="44"/>
      <c r="AB63" s="101"/>
      <c r="AC63" s="24"/>
      <c r="AD63" s="53"/>
      <c r="AG63" s="54"/>
      <c r="AH63" s="55"/>
      <c r="AI63" s="56"/>
    </row>
    <row r="64" spans="2:35" ht="6" customHeight="1" thickBot="1">
      <c r="B64" s="615" t="s">
        <v>25</v>
      </c>
      <c r="C64" s="45">
        <v>20</v>
      </c>
      <c r="D64" s="588" t="str">
        <f>_xlfn.IFERROR(VLOOKUP(C64,'団体学校リスト'!$K$3:$P$35,2),"  ")</f>
        <v>大商学園</v>
      </c>
      <c r="E64" s="583" t="s">
        <v>1</v>
      </c>
      <c r="F64" s="576" t="str">
        <f>_xlfn.IFERROR(VLOOKUP(C64,'団体学校リスト'!$K$3:$P$35,4),"  ")</f>
        <v>近　畿</v>
      </c>
      <c r="G64" s="576" t="s">
        <v>2</v>
      </c>
      <c r="H64" s="592" t="str">
        <f>_xlfn.IFERROR(VLOOKUP(C64,'団体学校リスト'!$K$3:$P$35,6),"   ")</f>
        <v>大　阪</v>
      </c>
      <c r="I64" s="592" t="s">
        <v>3</v>
      </c>
      <c r="J64" s="49"/>
      <c r="K64" s="49"/>
      <c r="L64" s="51"/>
      <c r="M64" s="213"/>
      <c r="N64" s="288"/>
      <c r="O64" s="288"/>
      <c r="P64" s="213"/>
      <c r="Q64" s="51"/>
      <c r="R64" s="209"/>
      <c r="S64" s="209"/>
      <c r="T64" s="582" t="str">
        <f>_xlfn.IFERROR(VLOOKUP(Z64,'団体学校リスト'!$K$3:$P$35,2),"  ")</f>
        <v>京都外大西</v>
      </c>
      <c r="U64" s="583" t="s">
        <v>1</v>
      </c>
      <c r="V64" s="575" t="str">
        <f>_xlfn.IFERROR(VLOOKUP(Z64,'団体学校リスト'!$K$3:$P$35,4),"  ")</f>
        <v>近　畿</v>
      </c>
      <c r="W64" s="576" t="s">
        <v>2</v>
      </c>
      <c r="X64" s="575" t="str">
        <f>_xlfn.IFERROR(VLOOKUP(Z64,'団体学校リスト'!$K$3:$P$35,6),"   ")</f>
        <v>京　都</v>
      </c>
      <c r="Y64" s="584" t="s">
        <v>3</v>
      </c>
      <c r="Z64" s="201">
        <v>21</v>
      </c>
      <c r="AA64" s="615" t="s">
        <v>27</v>
      </c>
      <c r="AD64" s="53"/>
      <c r="AG64" s="54"/>
      <c r="AH64" s="55"/>
      <c r="AI64" s="166"/>
    </row>
    <row r="65" spans="2:35" ht="21.75" customHeight="1" thickTop="1">
      <c r="B65" s="615"/>
      <c r="C65" s="45"/>
      <c r="D65" s="588"/>
      <c r="E65" s="583"/>
      <c r="F65" s="576"/>
      <c r="G65" s="576"/>
      <c r="H65" s="592"/>
      <c r="I65" s="592"/>
      <c r="J65" s="51"/>
      <c r="K65" s="51"/>
      <c r="L65" s="85"/>
      <c r="M65" s="51"/>
      <c r="N65" s="51"/>
      <c r="O65" s="291"/>
      <c r="P65" s="51"/>
      <c r="Q65" s="265"/>
      <c r="R65" s="51"/>
      <c r="S65" s="51"/>
      <c r="T65" s="582"/>
      <c r="U65" s="583"/>
      <c r="V65" s="575" t="e">
        <f>VLOOKUP(AB65,'[1]男女出場校リスト'!$B$3:$H$20,5)&amp;" "&amp;"１"</f>
        <v>#N/A</v>
      </c>
      <c r="W65" s="576"/>
      <c r="X65" s="575"/>
      <c r="Y65" s="584"/>
      <c r="Z65" s="201"/>
      <c r="AA65" s="615"/>
      <c r="AD65" s="53"/>
      <c r="AG65" s="54"/>
      <c r="AH65" s="55"/>
      <c r="AI65" s="166"/>
    </row>
    <row r="66" spans="2:35" ht="21" customHeight="1" thickBot="1">
      <c r="B66" s="285"/>
      <c r="C66" s="45"/>
      <c r="D66" s="34" t="s">
        <v>172</v>
      </c>
      <c r="E66" s="105"/>
      <c r="F66" s="165"/>
      <c r="G66" s="105"/>
      <c r="H66" s="107"/>
      <c r="I66" s="107"/>
      <c r="J66" s="51"/>
      <c r="K66" s="243" t="s">
        <v>147</v>
      </c>
      <c r="L66" s="294"/>
      <c r="M66" s="243"/>
      <c r="N66" s="243"/>
      <c r="O66" s="293"/>
      <c r="P66" s="292"/>
      <c r="Q66" s="297"/>
      <c r="R66" s="243" t="s">
        <v>147</v>
      </c>
      <c r="S66" s="51"/>
      <c r="T66" s="82" t="s">
        <v>179</v>
      </c>
      <c r="U66" s="46"/>
      <c r="V66" s="86"/>
      <c r="W66" s="48"/>
      <c r="X66" s="66"/>
      <c r="Y66" s="66"/>
      <c r="Z66" s="201"/>
      <c r="AA66" s="285"/>
      <c r="AD66" s="53"/>
      <c r="AG66" s="54"/>
      <c r="AH66" s="55"/>
      <c r="AI66" s="166"/>
    </row>
    <row r="67" spans="2:35" ht="22.5" customHeight="1" thickBot="1" thickTop="1">
      <c r="B67" s="615" t="s">
        <v>26</v>
      </c>
      <c r="C67" s="45">
        <v>15</v>
      </c>
      <c r="D67" s="588" t="str">
        <f>_xlfn.IFERROR(VLOOKUP(C67,'団体学校リスト'!$K$3:$P$35,2),"  ")</f>
        <v>松商学園</v>
      </c>
      <c r="E67" s="583" t="s">
        <v>1</v>
      </c>
      <c r="F67" s="576" t="str">
        <f>_xlfn.IFERROR(VLOOKUP(C67,'団体学校リスト'!$K$3:$P$35,4),"  ")</f>
        <v>北信越</v>
      </c>
      <c r="G67" s="576" t="s">
        <v>2</v>
      </c>
      <c r="H67" s="592" t="str">
        <f>_xlfn.IFERROR(VLOOKUP(C67,'団体学校リスト'!$K$3:$P$35,6),"   ")</f>
        <v>長　野</v>
      </c>
      <c r="I67" s="592" t="s">
        <v>3</v>
      </c>
      <c r="J67" s="209"/>
      <c r="K67" s="266"/>
      <c r="L67" s="295"/>
      <c r="M67" s="296"/>
      <c r="N67" s="296"/>
      <c r="O67" s="289"/>
      <c r="P67" s="289"/>
      <c r="Q67" s="290"/>
      <c r="R67" s="49"/>
      <c r="S67" s="49"/>
      <c r="T67" s="582" t="str">
        <f>_xlfn.IFERROR(VLOOKUP(Z67,'団体学校リスト'!$K$3:$P$35,2),"  ")</f>
        <v>城南学園</v>
      </c>
      <c r="U67" s="583" t="s">
        <v>1</v>
      </c>
      <c r="V67" s="575" t="str">
        <f>_xlfn.IFERROR(VLOOKUP(Z67,'団体学校リスト'!$K$3:$P$35,4),"  ")</f>
        <v>近　畿</v>
      </c>
      <c r="W67" s="576" t="s">
        <v>2</v>
      </c>
      <c r="X67" s="575" t="str">
        <f>_xlfn.IFERROR(VLOOKUP(Z67,'団体学校リスト'!$K$3:$P$35,6),"   ")</f>
        <v>大　阪</v>
      </c>
      <c r="Y67" s="584" t="s">
        <v>3</v>
      </c>
      <c r="Z67" s="201">
        <v>19</v>
      </c>
      <c r="AA67" s="615" t="s">
        <v>28</v>
      </c>
      <c r="AD67" s="53"/>
      <c r="AG67" s="54"/>
      <c r="AH67" s="55"/>
      <c r="AI67" s="166"/>
    </row>
    <row r="68" spans="2:35" ht="21" customHeight="1" thickTop="1">
      <c r="B68" s="615"/>
      <c r="C68" s="45"/>
      <c r="D68" s="588"/>
      <c r="E68" s="583"/>
      <c r="F68" s="576"/>
      <c r="G68" s="576"/>
      <c r="H68" s="592"/>
      <c r="I68" s="59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82"/>
      <c r="U68" s="583"/>
      <c r="V68" s="575" t="e">
        <f>VLOOKUP(AB68,'[1]男女出場校リスト'!$B$3:$H$20,5)&amp;" "&amp;"１"</f>
        <v>#N/A</v>
      </c>
      <c r="W68" s="576"/>
      <c r="X68" s="575"/>
      <c r="Y68" s="584"/>
      <c r="Z68" s="201"/>
      <c r="AA68" s="615"/>
      <c r="AD68" s="53"/>
      <c r="AG68" s="54"/>
      <c r="AH68" s="55"/>
      <c r="AI68" s="166"/>
    </row>
  </sheetData>
  <sheetProtection/>
  <mergeCells count="307">
    <mergeCell ref="B57:B58"/>
    <mergeCell ref="D57:D58"/>
    <mergeCell ref="E57:E58"/>
    <mergeCell ref="X64:X65"/>
    <mergeCell ref="F57:F58"/>
    <mergeCell ref="W57:W58"/>
    <mergeCell ref="X57:X58"/>
    <mergeCell ref="D64:D65"/>
    <mergeCell ref="E64:E65"/>
    <mergeCell ref="F64:F65"/>
    <mergeCell ref="Y57:Y58"/>
    <mergeCell ref="T57:T58"/>
    <mergeCell ref="U57:U58"/>
    <mergeCell ref="V57:V58"/>
    <mergeCell ref="G57:G58"/>
    <mergeCell ref="H57:H58"/>
    <mergeCell ref="I57:I58"/>
    <mergeCell ref="AA57:AA58"/>
    <mergeCell ref="V37:V38"/>
    <mergeCell ref="G27:G28"/>
    <mergeCell ref="H27:H28"/>
    <mergeCell ref="I27:I28"/>
    <mergeCell ref="G31:G32"/>
    <mergeCell ref="H31:H32"/>
    <mergeCell ref="J26:J27"/>
    <mergeCell ref="S26:S27"/>
    <mergeCell ref="T27:T28"/>
    <mergeCell ref="T25:T26"/>
    <mergeCell ref="U25:U26"/>
    <mergeCell ref="U27:U28"/>
    <mergeCell ref="W25:W26"/>
    <mergeCell ref="V25:V26"/>
    <mergeCell ref="V27:V28"/>
    <mergeCell ref="X25:X26"/>
    <mergeCell ref="Y25:Y26"/>
    <mergeCell ref="W23:W24"/>
    <mergeCell ref="Y23:Y24"/>
    <mergeCell ref="AA27:AA28"/>
    <mergeCell ref="W27:W28"/>
    <mergeCell ref="X27:X28"/>
    <mergeCell ref="Y27:Y28"/>
    <mergeCell ref="AA25:AA26"/>
    <mergeCell ref="AA19:AA20"/>
    <mergeCell ref="AA17:AA18"/>
    <mergeCell ref="X21:X22"/>
    <mergeCell ref="Y21:Y22"/>
    <mergeCell ref="G23:G24"/>
    <mergeCell ref="H23:H24"/>
    <mergeCell ref="X23:X24"/>
    <mergeCell ref="AA23:AA24"/>
    <mergeCell ref="AA21:AA22"/>
    <mergeCell ref="T23:T24"/>
    <mergeCell ref="V23:V24"/>
    <mergeCell ref="Y17:Y18"/>
    <mergeCell ref="Y19:Y20"/>
    <mergeCell ref="T19:T20"/>
    <mergeCell ref="U19:U20"/>
    <mergeCell ref="V19:V20"/>
    <mergeCell ref="W19:W20"/>
    <mergeCell ref="X19:X20"/>
    <mergeCell ref="U17:U18"/>
    <mergeCell ref="W21:W22"/>
    <mergeCell ref="X17:X18"/>
    <mergeCell ref="T15:T16"/>
    <mergeCell ref="U15:U16"/>
    <mergeCell ref="V15:V16"/>
    <mergeCell ref="W15:W16"/>
    <mergeCell ref="V17:V18"/>
    <mergeCell ref="W17:W18"/>
    <mergeCell ref="T17:T18"/>
    <mergeCell ref="Y13:Y14"/>
    <mergeCell ref="AA13:AA14"/>
    <mergeCell ref="T13:T14"/>
    <mergeCell ref="U13:U14"/>
    <mergeCell ref="AA15:AA16"/>
    <mergeCell ref="X15:X16"/>
    <mergeCell ref="AA9:AA10"/>
    <mergeCell ref="W7:W8"/>
    <mergeCell ref="X7:X8"/>
    <mergeCell ref="T7:T8"/>
    <mergeCell ref="AA11:AA12"/>
    <mergeCell ref="T11:T12"/>
    <mergeCell ref="Y7:Y8"/>
    <mergeCell ref="S6:S7"/>
    <mergeCell ref="Y11:Y12"/>
    <mergeCell ref="Y15:Y16"/>
    <mergeCell ref="X9:X10"/>
    <mergeCell ref="AA7:AA8"/>
    <mergeCell ref="Y9:Y10"/>
    <mergeCell ref="W9:W10"/>
    <mergeCell ref="T9:T10"/>
    <mergeCell ref="U9:U10"/>
    <mergeCell ref="H7:H8"/>
    <mergeCell ref="I7:I8"/>
    <mergeCell ref="G9:G10"/>
    <mergeCell ref="H9:H10"/>
    <mergeCell ref="G19:G20"/>
    <mergeCell ref="G17:G18"/>
    <mergeCell ref="H17:H18"/>
    <mergeCell ref="H15:H16"/>
    <mergeCell ref="I15:I16"/>
    <mergeCell ref="H11:H12"/>
    <mergeCell ref="U7:U8"/>
    <mergeCell ref="V13:V14"/>
    <mergeCell ref="V11:V12"/>
    <mergeCell ref="W11:W12"/>
    <mergeCell ref="X11:X12"/>
    <mergeCell ref="V7:V8"/>
    <mergeCell ref="U11:U12"/>
    <mergeCell ref="V9:V10"/>
    <mergeCell ref="W13:W14"/>
    <mergeCell ref="X13:X14"/>
    <mergeCell ref="U5:U6"/>
    <mergeCell ref="V5:V6"/>
    <mergeCell ref="W5:W6"/>
    <mergeCell ref="X5:X6"/>
    <mergeCell ref="Y5:Y6"/>
    <mergeCell ref="AA5:AA6"/>
    <mergeCell ref="D1:X1"/>
    <mergeCell ref="B5:B6"/>
    <mergeCell ref="D5:D6"/>
    <mergeCell ref="E5:E6"/>
    <mergeCell ref="F5:F6"/>
    <mergeCell ref="G5:G6"/>
    <mergeCell ref="H5:H6"/>
    <mergeCell ref="I5:I6"/>
    <mergeCell ref="N5:O6"/>
    <mergeCell ref="T5:T6"/>
    <mergeCell ref="B7:B8"/>
    <mergeCell ref="E7:E8"/>
    <mergeCell ref="F7:F8"/>
    <mergeCell ref="D7:D8"/>
    <mergeCell ref="D9:D10"/>
    <mergeCell ref="D11:D12"/>
    <mergeCell ref="B11:B12"/>
    <mergeCell ref="E11:E12"/>
    <mergeCell ref="F11:F12"/>
    <mergeCell ref="B13:B14"/>
    <mergeCell ref="E13:E14"/>
    <mergeCell ref="B9:B10"/>
    <mergeCell ref="E9:E10"/>
    <mergeCell ref="F9:F10"/>
    <mergeCell ref="I9:I10"/>
    <mergeCell ref="I11:I12"/>
    <mergeCell ref="I13:I14"/>
    <mergeCell ref="I19:I20"/>
    <mergeCell ref="G13:G14"/>
    <mergeCell ref="H13:H14"/>
    <mergeCell ref="S10:S11"/>
    <mergeCell ref="L12:L13"/>
    <mergeCell ref="Q12:Q13"/>
    <mergeCell ref="J10:J11"/>
    <mergeCell ref="I17:I18"/>
    <mergeCell ref="J14:J15"/>
    <mergeCell ref="F17:F18"/>
    <mergeCell ref="B15:B16"/>
    <mergeCell ref="E15:E16"/>
    <mergeCell ref="D17:D18"/>
    <mergeCell ref="G11:G12"/>
    <mergeCell ref="F15:F16"/>
    <mergeCell ref="G15:G16"/>
    <mergeCell ref="D13:D14"/>
    <mergeCell ref="D15:D16"/>
    <mergeCell ref="F13:F14"/>
    <mergeCell ref="D23:D24"/>
    <mergeCell ref="D19:D20"/>
    <mergeCell ref="D21:D22"/>
    <mergeCell ref="B19:B20"/>
    <mergeCell ref="E19:E20"/>
    <mergeCell ref="B17:B18"/>
    <mergeCell ref="E17:E18"/>
    <mergeCell ref="V21:V22"/>
    <mergeCell ref="M20:M21"/>
    <mergeCell ref="U23:U24"/>
    <mergeCell ref="D27:D28"/>
    <mergeCell ref="F27:F28"/>
    <mergeCell ref="F19:F20"/>
    <mergeCell ref="H19:H20"/>
    <mergeCell ref="G25:G26"/>
    <mergeCell ref="H25:H26"/>
    <mergeCell ref="E23:E24"/>
    <mergeCell ref="I25:I26"/>
    <mergeCell ref="U21:U22"/>
    <mergeCell ref="B23:B24"/>
    <mergeCell ref="F23:F24"/>
    <mergeCell ref="T21:T22"/>
    <mergeCell ref="B21:B22"/>
    <mergeCell ref="E21:E22"/>
    <mergeCell ref="F21:F22"/>
    <mergeCell ref="G21:G22"/>
    <mergeCell ref="H21:H22"/>
    <mergeCell ref="D29:D30"/>
    <mergeCell ref="E29:E30"/>
    <mergeCell ref="F29:F30"/>
    <mergeCell ref="B25:B26"/>
    <mergeCell ref="D25:D26"/>
    <mergeCell ref="E25:E26"/>
    <mergeCell ref="F25:F26"/>
    <mergeCell ref="AA29:AA30"/>
    <mergeCell ref="J30:J31"/>
    <mergeCell ref="S30:S31"/>
    <mergeCell ref="U31:U32"/>
    <mergeCell ref="V31:V32"/>
    <mergeCell ref="X29:X30"/>
    <mergeCell ref="Y29:Y30"/>
    <mergeCell ref="V29:V30"/>
    <mergeCell ref="W29:W30"/>
    <mergeCell ref="T31:T32"/>
    <mergeCell ref="T29:T30"/>
    <mergeCell ref="U29:U30"/>
    <mergeCell ref="G29:G30"/>
    <mergeCell ref="I31:I32"/>
    <mergeCell ref="K32:K33"/>
    <mergeCell ref="T33:T34"/>
    <mergeCell ref="AA33:AA34"/>
    <mergeCell ref="H33:H34"/>
    <mergeCell ref="I33:I34"/>
    <mergeCell ref="B31:B32"/>
    <mergeCell ref="W31:W32"/>
    <mergeCell ref="X31:X32"/>
    <mergeCell ref="Y31:Y32"/>
    <mergeCell ref="Y35:Y36"/>
    <mergeCell ref="AA35:AA36"/>
    <mergeCell ref="X35:X36"/>
    <mergeCell ref="V33:V34"/>
    <mergeCell ref="D35:D36"/>
    <mergeCell ref="H35:H36"/>
    <mergeCell ref="R32:R33"/>
    <mergeCell ref="D31:D32"/>
    <mergeCell ref="AA31:AA32"/>
    <mergeCell ref="D33:D34"/>
    <mergeCell ref="T35:T36"/>
    <mergeCell ref="V35:V36"/>
    <mergeCell ref="J34:J35"/>
    <mergeCell ref="E35:E36"/>
    <mergeCell ref="F35:F36"/>
    <mergeCell ref="G35:G36"/>
    <mergeCell ref="I35:I36"/>
    <mergeCell ref="E33:E34"/>
    <mergeCell ref="F33:F34"/>
    <mergeCell ref="G33:G34"/>
    <mergeCell ref="S18:S19"/>
    <mergeCell ref="E31:E32"/>
    <mergeCell ref="F31:F32"/>
    <mergeCell ref="H29:H30"/>
    <mergeCell ref="I29:I30"/>
    <mergeCell ref="L28:L29"/>
    <mergeCell ref="Q28:Q29"/>
    <mergeCell ref="J18:J19"/>
    <mergeCell ref="I23:I24"/>
    <mergeCell ref="I21:I22"/>
    <mergeCell ref="R24:R25"/>
    <mergeCell ref="G7:G8"/>
    <mergeCell ref="S22:S23"/>
    <mergeCell ref="K8:K9"/>
    <mergeCell ref="K16:K17"/>
    <mergeCell ref="R8:R9"/>
    <mergeCell ref="R16:R17"/>
    <mergeCell ref="S14:S15"/>
    <mergeCell ref="P20:P21"/>
    <mergeCell ref="J6:J7"/>
    <mergeCell ref="M7:P7"/>
    <mergeCell ref="J22:J23"/>
    <mergeCell ref="U33:U34"/>
    <mergeCell ref="W33:W34"/>
    <mergeCell ref="Y33:Y34"/>
    <mergeCell ref="S34:S35"/>
    <mergeCell ref="X33:X34"/>
    <mergeCell ref="U35:U36"/>
    <mergeCell ref="W35:W36"/>
    <mergeCell ref="K24:K25"/>
    <mergeCell ref="B64:B65"/>
    <mergeCell ref="N8:O8"/>
    <mergeCell ref="E42:E43"/>
    <mergeCell ref="E44:E45"/>
    <mergeCell ref="B35:B36"/>
    <mergeCell ref="B33:B34"/>
    <mergeCell ref="H64:H65"/>
    <mergeCell ref="B27:B28"/>
    <mergeCell ref="E27:E28"/>
    <mergeCell ref="B29:B30"/>
    <mergeCell ref="I64:I65"/>
    <mergeCell ref="M53:P54"/>
    <mergeCell ref="N55:O55"/>
    <mergeCell ref="N61:O62"/>
    <mergeCell ref="N63:O63"/>
    <mergeCell ref="G64:G65"/>
    <mergeCell ref="Y64:Y65"/>
    <mergeCell ref="D67:D68"/>
    <mergeCell ref="E67:E68"/>
    <mergeCell ref="F67:F68"/>
    <mergeCell ref="G67:G68"/>
    <mergeCell ref="H67:H68"/>
    <mergeCell ref="T64:T65"/>
    <mergeCell ref="U64:U65"/>
    <mergeCell ref="V64:V65"/>
    <mergeCell ref="W64:W65"/>
    <mergeCell ref="AA64:AA65"/>
    <mergeCell ref="B67:B68"/>
    <mergeCell ref="I67:I68"/>
    <mergeCell ref="Y67:Y68"/>
    <mergeCell ref="AA67:AA68"/>
    <mergeCell ref="U67:U68"/>
    <mergeCell ref="V67:V68"/>
    <mergeCell ref="W67:W68"/>
    <mergeCell ref="X67:X68"/>
    <mergeCell ref="T67:T68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9"/>
  <sheetViews>
    <sheetView tabSelected="1" view="pageBreakPreview" zoomScale="50" zoomScaleNormal="50" zoomScaleSheetLayoutView="50" zoomScalePageLayoutView="0" workbookViewId="0" topLeftCell="A30">
      <selection activeCell="AF86" sqref="AF86"/>
    </sheetView>
  </sheetViews>
  <sheetFormatPr defaultColWidth="9.00390625" defaultRowHeight="13.5"/>
  <cols>
    <col min="1" max="1" width="3.125" style="0" customWidth="1"/>
    <col min="2" max="2" width="2.75390625" style="0" customWidth="1"/>
    <col min="4" max="4" width="9.25390625" style="6" hidden="1" customWidth="1"/>
    <col min="5" max="5" width="27.50390625" style="0" customWidth="1"/>
    <col min="6" max="6" width="2.50390625" style="0" customWidth="1"/>
    <col min="7" max="7" width="9.75390625" style="0" customWidth="1"/>
    <col min="10" max="10" width="2.50390625" style="0" customWidth="1"/>
    <col min="11" max="20" width="6.75390625" style="0" customWidth="1"/>
    <col min="21" max="21" width="27.50390625" style="0" customWidth="1"/>
    <col min="22" max="22" width="2.50390625" style="0" customWidth="1"/>
    <col min="23" max="23" width="10.25390625" style="0" customWidth="1"/>
    <col min="25" max="25" width="9.75390625" style="0" customWidth="1"/>
    <col min="26" max="26" width="2.50390625" style="0" customWidth="1"/>
    <col min="27" max="27" width="6.125" style="462" hidden="1" customWidth="1"/>
    <col min="28" max="28" width="9.00390625" style="178" customWidth="1"/>
    <col min="29" max="29" width="2.75390625" style="0" customWidth="1"/>
    <col min="30" max="30" width="3.125" style="0" customWidth="1"/>
  </cols>
  <sheetData>
    <row r="1" spans="5:26" ht="63" customHeight="1">
      <c r="E1" s="619" t="s">
        <v>249</v>
      </c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</row>
    <row r="2" ht="26.25" customHeight="1"/>
    <row r="3" spans="3:28" s="29" customFormat="1" ht="36" customHeight="1">
      <c r="C3" s="188" t="s">
        <v>187</v>
      </c>
      <c r="D3" s="70"/>
      <c r="E3" s="91"/>
      <c r="F3" s="92"/>
      <c r="G3" s="58"/>
      <c r="H3" s="58"/>
      <c r="I3" s="75"/>
      <c r="J3" s="75"/>
      <c r="K3" s="34"/>
      <c r="L3" s="93"/>
      <c r="M3" s="94"/>
      <c r="N3" s="45"/>
      <c r="O3"/>
      <c r="P3" s="45"/>
      <c r="Q3" s="95"/>
      <c r="R3" s="88"/>
      <c r="S3" s="96"/>
      <c r="T3" s="90"/>
      <c r="U3" s="94"/>
      <c r="V3" s="45"/>
      <c r="W3" s="97"/>
      <c r="X3" s="97"/>
      <c r="Y3" s="58"/>
      <c r="Z3" s="58"/>
      <c r="AA3" s="45"/>
      <c r="AB3" s="179"/>
    </row>
    <row r="4" spans="3:28" s="29" customFormat="1" ht="21" customHeight="1">
      <c r="C4" s="88"/>
      <c r="D4" s="70"/>
      <c r="E4" s="91"/>
      <c r="F4" s="92"/>
      <c r="G4" s="58"/>
      <c r="H4" s="58"/>
      <c r="I4" s="75"/>
      <c r="J4" s="75"/>
      <c r="K4" s="309"/>
      <c r="L4" s="310"/>
      <c r="M4" s="311"/>
      <c r="N4" s="164"/>
      <c r="O4" s="573" t="s">
        <v>41</v>
      </c>
      <c r="P4" s="573"/>
      <c r="Q4" s="312"/>
      <c r="R4" s="312"/>
      <c r="S4" s="313"/>
      <c r="T4" s="314"/>
      <c r="U4" s="94"/>
      <c r="V4" s="45"/>
      <c r="W4" s="97"/>
      <c r="X4" s="97"/>
      <c r="Y4" s="58"/>
      <c r="Z4" s="58"/>
      <c r="AA4" s="45"/>
      <c r="AB4" s="179"/>
    </row>
    <row r="5" spans="1:28" s="29" customFormat="1" ht="21" customHeight="1">
      <c r="A5" s="101"/>
      <c r="B5" s="101"/>
      <c r="C5" s="88"/>
      <c r="D5" s="70"/>
      <c r="E5" s="34" t="s">
        <v>19</v>
      </c>
      <c r="G5" s="98"/>
      <c r="H5" s="98"/>
      <c r="I5" s="58"/>
      <c r="J5" s="58"/>
      <c r="K5" s="309"/>
      <c r="L5" s="310"/>
      <c r="M5" s="311"/>
      <c r="N5" s="164"/>
      <c r="O5" s="573"/>
      <c r="P5" s="573"/>
      <c r="Q5" s="312"/>
      <c r="R5" s="312"/>
      <c r="S5" s="313"/>
      <c r="T5" s="314"/>
      <c r="U5" s="34" t="s">
        <v>154</v>
      </c>
      <c r="W5" s="98"/>
      <c r="X5" s="98"/>
      <c r="Y5" s="58"/>
      <c r="Z5" s="58"/>
      <c r="AA5" s="45"/>
      <c r="AB5" s="179"/>
    </row>
    <row r="6" spans="1:28" s="29" customFormat="1" ht="21" customHeight="1" thickBot="1">
      <c r="A6" s="101"/>
      <c r="B6" s="101"/>
      <c r="C6" s="667">
        <v>1</v>
      </c>
      <c r="D6" s="70">
        <v>9</v>
      </c>
      <c r="E6" s="593" t="str">
        <f>_xlfn.IFERROR(VLOOKUP(D6,'団体学校リスト'!$K$3:$P$35,2),"  ")</f>
        <v>東京学館浦安</v>
      </c>
      <c r="F6" s="602" t="s">
        <v>1</v>
      </c>
      <c r="G6" s="597" t="str">
        <f>_xlfn.IFERROR(VLOOKUP(D6,'団体学校リスト'!$K$3:$P$35,4),"  ")</f>
        <v>南関東</v>
      </c>
      <c r="H6" s="599" t="s">
        <v>2</v>
      </c>
      <c r="I6" s="609" t="str">
        <f>_xlfn.IFERROR(VLOOKUP(D6,'団体学校リスト'!$K$3:$P$35,6),"   ")</f>
        <v>千　葉</v>
      </c>
      <c r="J6" s="607" t="s">
        <v>3</v>
      </c>
      <c r="K6" s="315"/>
      <c r="L6" s="218"/>
      <c r="M6" s="311"/>
      <c r="N6" s="164"/>
      <c r="O6" s="573"/>
      <c r="P6" s="573"/>
      <c r="Q6" s="312"/>
      <c r="R6" s="312"/>
      <c r="S6" s="465"/>
      <c r="T6" s="466"/>
      <c r="U6" s="593" t="str">
        <f>_xlfn.IFERROR(VLOOKUP(AA6,'団体学校リスト'!$K$3:$P$35,2),"  ")</f>
        <v>山村学園</v>
      </c>
      <c r="V6" s="602" t="s">
        <v>1</v>
      </c>
      <c r="W6" s="597" t="str">
        <f>_xlfn.IFERROR(VLOOKUP(AA6,'団体学校リスト'!$K$3:$P$35,4),"  ")</f>
        <v>北関東</v>
      </c>
      <c r="X6" s="599" t="s">
        <v>2</v>
      </c>
      <c r="Y6" s="609" t="str">
        <f>_xlfn.IFERROR(VLOOKUP(AA6,'団体学校リスト'!$K$3:$P$35,6),"   ")</f>
        <v>埼　玉</v>
      </c>
      <c r="Z6" s="607" t="s">
        <v>3</v>
      </c>
      <c r="AA6" s="45">
        <v>4</v>
      </c>
      <c r="AB6" s="648" t="s">
        <v>83</v>
      </c>
    </row>
    <row r="7" spans="1:28" s="29" customFormat="1" ht="21" customHeight="1" thickTop="1">
      <c r="A7" s="101"/>
      <c r="B7" s="101"/>
      <c r="C7" s="667"/>
      <c r="D7" s="70"/>
      <c r="E7" s="594"/>
      <c r="F7" s="603"/>
      <c r="G7" s="598"/>
      <c r="H7" s="600"/>
      <c r="I7" s="610"/>
      <c r="J7" s="608"/>
      <c r="K7" s="467"/>
      <c r="L7" s="281"/>
      <c r="M7" s="317"/>
      <c r="N7" s="208"/>
      <c r="O7" s="281"/>
      <c r="P7" s="544"/>
      <c r="Q7" s="208"/>
      <c r="R7" s="324"/>
      <c r="S7" s="281"/>
      <c r="T7" s="208"/>
      <c r="U7" s="594"/>
      <c r="V7" s="603"/>
      <c r="W7" s="598" t="e">
        <f>VLOOKUP(AC7,'[1]男女出場校リスト'!$B$3:$H$20,5)&amp;" "&amp;"１"</f>
        <v>#N/A</v>
      </c>
      <c r="X7" s="600"/>
      <c r="Y7" s="610"/>
      <c r="Z7" s="608"/>
      <c r="AA7" s="45"/>
      <c r="AB7" s="648"/>
    </row>
    <row r="8" spans="1:28" s="29" customFormat="1" ht="9" customHeight="1">
      <c r="A8" s="101"/>
      <c r="B8" s="101"/>
      <c r="C8" s="88"/>
      <c r="D8" s="70"/>
      <c r="E8" s="91"/>
      <c r="F8" s="92"/>
      <c r="G8" s="58"/>
      <c r="H8" s="58"/>
      <c r="I8" s="75"/>
      <c r="J8" s="75"/>
      <c r="K8" s="208"/>
      <c r="L8" s="208"/>
      <c r="M8" s="317"/>
      <c r="N8" s="208"/>
      <c r="O8" s="281"/>
      <c r="P8" s="544"/>
      <c r="Q8" s="208"/>
      <c r="R8" s="324"/>
      <c r="S8" s="643" t="s">
        <v>92</v>
      </c>
      <c r="T8" s="208"/>
      <c r="U8" s="94"/>
      <c r="V8" s="45"/>
      <c r="W8" s="97"/>
      <c r="X8" s="97"/>
      <c r="Y8" s="58"/>
      <c r="Z8" s="58"/>
      <c r="AA8" s="45"/>
      <c r="AB8" s="179"/>
    </row>
    <row r="9" spans="1:28" s="29" customFormat="1" ht="21" customHeight="1" thickBot="1">
      <c r="A9" s="101"/>
      <c r="B9" s="101"/>
      <c r="C9" s="170"/>
      <c r="D9" s="33"/>
      <c r="E9" s="34" t="s">
        <v>21</v>
      </c>
      <c r="G9" s="98"/>
      <c r="H9" s="98"/>
      <c r="I9" s="58"/>
      <c r="J9" s="58"/>
      <c r="K9" s="208"/>
      <c r="L9" s="643" t="s">
        <v>85</v>
      </c>
      <c r="M9" s="320"/>
      <c r="N9" s="208"/>
      <c r="O9" s="281"/>
      <c r="P9" s="544"/>
      <c r="Q9" s="281"/>
      <c r="R9" s="468"/>
      <c r="S9" s="643"/>
      <c r="T9" s="208"/>
      <c r="U9" s="82" t="s">
        <v>155</v>
      </c>
      <c r="V9" s="46"/>
      <c r="W9" s="86"/>
      <c r="X9" s="48"/>
      <c r="Y9" s="66"/>
      <c r="Z9" s="66"/>
      <c r="AA9" s="200"/>
      <c r="AB9" s="179"/>
    </row>
    <row r="10" spans="1:28" s="29" customFormat="1" ht="21" customHeight="1" thickTop="1">
      <c r="A10" s="101"/>
      <c r="B10" s="101"/>
      <c r="C10" s="604">
        <v>2</v>
      </c>
      <c r="D10" s="33">
        <v>18</v>
      </c>
      <c r="E10" s="593" t="str">
        <f>_xlfn.IFERROR(VLOOKUP(D10,'団体学校リスト'!$K$3:$P$35,2),"  ")</f>
        <v>新潟第一</v>
      </c>
      <c r="F10" s="602" t="s">
        <v>1</v>
      </c>
      <c r="G10" s="597" t="str">
        <f>_xlfn.IFERROR(VLOOKUP(D10,'団体学校リスト'!$K$3:$P$35,4),"  ")</f>
        <v>北信越</v>
      </c>
      <c r="H10" s="599" t="s">
        <v>2</v>
      </c>
      <c r="I10" s="609" t="str">
        <f>_xlfn.IFERROR(VLOOKUP(D10,'団体学校リスト'!$K$3:$P$35,6),"   ")</f>
        <v>新　潟</v>
      </c>
      <c r="J10" s="607" t="s">
        <v>3</v>
      </c>
      <c r="K10" s="321"/>
      <c r="L10" s="644"/>
      <c r="M10" s="237" t="s">
        <v>290</v>
      </c>
      <c r="N10" s="214"/>
      <c r="O10" s="182"/>
      <c r="P10" s="545"/>
      <c r="Q10" s="215"/>
      <c r="R10" s="239" t="s">
        <v>37</v>
      </c>
      <c r="S10" s="645"/>
      <c r="T10" s="321"/>
      <c r="U10" s="593" t="str">
        <f>_xlfn.IFERROR(VLOOKUP(AA10,'団体学校リスト'!$K$3:$P$35,2),"  ")</f>
        <v>日大山形</v>
      </c>
      <c r="V10" s="602" t="s">
        <v>1</v>
      </c>
      <c r="W10" s="597" t="str">
        <f>_xlfn.IFERROR(VLOOKUP(AA10,'団体学校リスト'!$K$3:$P$35,4),"  ")</f>
        <v>東　北</v>
      </c>
      <c r="X10" s="599" t="s">
        <v>2</v>
      </c>
      <c r="Y10" s="609" t="str">
        <f>_xlfn.IFERROR(VLOOKUP(AA10,'団体学校リスト'!$K$3:$P$35,6),"   ")</f>
        <v>山　形</v>
      </c>
      <c r="Z10" s="607" t="s">
        <v>3</v>
      </c>
      <c r="AA10" s="201">
        <v>3</v>
      </c>
      <c r="AB10" s="649" t="s">
        <v>38</v>
      </c>
    </row>
    <row r="11" spans="1:28" s="29" customFormat="1" ht="21" customHeight="1">
      <c r="A11" s="101"/>
      <c r="B11" s="101"/>
      <c r="C11" s="604"/>
      <c r="D11" s="106"/>
      <c r="E11" s="594"/>
      <c r="F11" s="603"/>
      <c r="G11" s="598"/>
      <c r="H11" s="600"/>
      <c r="I11" s="610"/>
      <c r="J11" s="608"/>
      <c r="K11" s="672" t="s">
        <v>79</v>
      </c>
      <c r="L11" s="208"/>
      <c r="M11" s="318"/>
      <c r="N11" s="317"/>
      <c r="O11" s="281"/>
      <c r="P11" s="544"/>
      <c r="Q11" s="324"/>
      <c r="R11" s="281"/>
      <c r="S11" s="323"/>
      <c r="T11" s="674" t="s">
        <v>153</v>
      </c>
      <c r="U11" s="594"/>
      <c r="V11" s="603"/>
      <c r="W11" s="598" t="e">
        <f>VLOOKUP(AC11,'[1]男女出場校リスト'!$B$3:$H$20,5)&amp;" "&amp;"１"</f>
        <v>#N/A</v>
      </c>
      <c r="X11" s="600"/>
      <c r="Y11" s="610"/>
      <c r="Z11" s="608"/>
      <c r="AA11" s="201"/>
      <c r="AB11" s="649"/>
    </row>
    <row r="12" spans="1:28" s="29" customFormat="1" ht="9" customHeight="1" thickBot="1">
      <c r="A12" s="101"/>
      <c r="B12" s="101"/>
      <c r="C12" s="69"/>
      <c r="D12" s="106"/>
      <c r="E12" s="111"/>
      <c r="F12" s="46"/>
      <c r="G12" s="79"/>
      <c r="H12" s="108"/>
      <c r="I12" s="113"/>
      <c r="J12" s="87"/>
      <c r="K12" s="644"/>
      <c r="L12" s="327"/>
      <c r="M12" s="318"/>
      <c r="N12" s="317"/>
      <c r="O12" s="281"/>
      <c r="P12" s="544"/>
      <c r="Q12" s="324"/>
      <c r="R12" s="281"/>
      <c r="S12" s="327"/>
      <c r="T12" s="645"/>
      <c r="U12" s="132"/>
      <c r="V12" s="46"/>
      <c r="W12" s="79"/>
      <c r="X12" s="108"/>
      <c r="Y12" s="87"/>
      <c r="Z12" s="87"/>
      <c r="AA12" s="201"/>
      <c r="AB12" s="73"/>
    </row>
    <row r="13" spans="1:29" s="29" customFormat="1" ht="21" customHeight="1" thickTop="1">
      <c r="A13" s="101"/>
      <c r="B13" s="101"/>
      <c r="C13" s="69"/>
      <c r="D13" s="33"/>
      <c r="E13" s="34" t="s">
        <v>22</v>
      </c>
      <c r="F13" s="104"/>
      <c r="G13" s="104"/>
      <c r="H13" s="104"/>
      <c r="I13" s="104"/>
      <c r="J13" s="104"/>
      <c r="K13" s="643"/>
      <c r="L13" s="536" t="s">
        <v>37</v>
      </c>
      <c r="M13" s="182"/>
      <c r="N13" s="214"/>
      <c r="O13" s="182"/>
      <c r="P13" s="545"/>
      <c r="Q13" s="215"/>
      <c r="R13" s="182"/>
      <c r="S13" s="538" t="s">
        <v>37</v>
      </c>
      <c r="T13" s="643"/>
      <c r="U13" s="82" t="s">
        <v>49</v>
      </c>
      <c r="V13" s="46"/>
      <c r="W13" s="86"/>
      <c r="X13" s="48"/>
      <c r="Y13" s="66"/>
      <c r="Z13" s="66"/>
      <c r="AA13" s="200"/>
      <c r="AB13" s="73"/>
      <c r="AC13" s="101"/>
    </row>
    <row r="14" spans="1:29" s="29" customFormat="1" ht="21" customHeight="1" thickBot="1">
      <c r="A14" s="101"/>
      <c r="B14" s="101"/>
      <c r="C14" s="604">
        <v>3</v>
      </c>
      <c r="D14" s="33">
        <v>5</v>
      </c>
      <c r="E14" s="593" t="str">
        <f>_xlfn.IFERROR(VLOOKUP(D14,'団体学校リスト'!$K$3:$P$35,2),"  ")</f>
        <v>東洋大牛久</v>
      </c>
      <c r="F14" s="602" t="s">
        <v>1</v>
      </c>
      <c r="G14" s="597" t="str">
        <f>_xlfn.IFERROR(VLOOKUP(D14,'団体学校リスト'!$K$3:$P$35,4),"  ")</f>
        <v>北関東</v>
      </c>
      <c r="H14" s="599" t="s">
        <v>2</v>
      </c>
      <c r="I14" s="609" t="str">
        <f>_xlfn.IFERROR(VLOOKUP(D14,'団体学校リスト'!$K$3:$P$35,6),"   ")</f>
        <v>茨　城</v>
      </c>
      <c r="J14" s="607" t="s">
        <v>3</v>
      </c>
      <c r="K14" s="673"/>
      <c r="L14" s="317"/>
      <c r="M14" s="329"/>
      <c r="N14" s="317"/>
      <c r="O14" s="281"/>
      <c r="P14" s="544"/>
      <c r="Q14" s="324"/>
      <c r="R14" s="329"/>
      <c r="S14" s="324"/>
      <c r="T14" s="673"/>
      <c r="U14" s="593" t="str">
        <f>_xlfn.IFERROR(VLOOKUP(AA14,'団体学校リスト'!$K$3:$P$40,2),"  ")</f>
        <v>日大鶴ケ丘</v>
      </c>
      <c r="V14" s="602" t="s">
        <v>1</v>
      </c>
      <c r="W14" s="597" t="str">
        <f>_xlfn.IFERROR(VLOOKUP(AA14,'団体学校リスト'!$K$3:$P$40,4),"  ")</f>
        <v>東京</v>
      </c>
      <c r="X14" s="599" t="s">
        <v>2</v>
      </c>
      <c r="Y14" s="609" t="str">
        <f>_xlfn.IFERROR(VLOOKUP(AA14,'団体学校リスト'!$K$3:$P$40,6),"   ")</f>
        <v>東京</v>
      </c>
      <c r="Z14" s="607" t="s">
        <v>3</v>
      </c>
      <c r="AA14" s="201">
        <v>33</v>
      </c>
      <c r="AB14" s="649" t="s">
        <v>39</v>
      </c>
      <c r="AC14" s="101"/>
    </row>
    <row r="15" spans="1:29" s="29" customFormat="1" ht="21" customHeight="1" thickTop="1">
      <c r="A15" s="101"/>
      <c r="B15" s="101"/>
      <c r="C15" s="604"/>
      <c r="D15" s="33"/>
      <c r="E15" s="594"/>
      <c r="F15" s="603"/>
      <c r="G15" s="598"/>
      <c r="H15" s="600"/>
      <c r="I15" s="610"/>
      <c r="J15" s="608"/>
      <c r="K15" s="281"/>
      <c r="L15" s="331"/>
      <c r="M15" s="647"/>
      <c r="N15" s="469"/>
      <c r="O15" s="281"/>
      <c r="P15" s="546"/>
      <c r="Q15" s="522"/>
      <c r="R15" s="329"/>
      <c r="S15" s="281"/>
      <c r="T15" s="329"/>
      <c r="U15" s="594"/>
      <c r="V15" s="603"/>
      <c r="W15" s="598" t="e">
        <f>VLOOKUP(AC15,'[1]男女出場校リスト'!$B$3:$H$20,5)&amp;" "&amp;"１"</f>
        <v>#N/A</v>
      </c>
      <c r="X15" s="600"/>
      <c r="Y15" s="610"/>
      <c r="Z15" s="608"/>
      <c r="AA15" s="201"/>
      <c r="AB15" s="649"/>
      <c r="AC15" s="101"/>
    </row>
    <row r="16" spans="1:29" s="29" customFormat="1" ht="9" customHeight="1" thickBot="1">
      <c r="A16" s="101"/>
      <c r="B16" s="101"/>
      <c r="C16" s="69"/>
      <c r="D16" s="33"/>
      <c r="E16" s="111"/>
      <c r="F16" s="46"/>
      <c r="G16" s="79"/>
      <c r="H16" s="108"/>
      <c r="I16" s="113"/>
      <c r="J16" s="87"/>
      <c r="K16" s="281"/>
      <c r="L16" s="334"/>
      <c r="M16" s="647"/>
      <c r="N16" s="470"/>
      <c r="O16" s="334"/>
      <c r="P16" s="546"/>
      <c r="Q16" s="336"/>
      <c r="R16" s="329"/>
      <c r="S16" s="281"/>
      <c r="T16" s="329"/>
      <c r="U16" s="132"/>
      <c r="V16" s="46"/>
      <c r="W16" s="79"/>
      <c r="X16" s="108"/>
      <c r="Y16" s="87"/>
      <c r="Z16" s="87"/>
      <c r="AA16" s="201"/>
      <c r="AB16" s="73"/>
      <c r="AC16" s="101"/>
    </row>
    <row r="17" spans="1:29" s="105" customFormat="1" ht="21" customHeight="1" thickTop="1">
      <c r="A17" s="110"/>
      <c r="B17" s="110"/>
      <c r="C17" s="69"/>
      <c r="D17" s="33"/>
      <c r="E17" s="34" t="s">
        <v>23</v>
      </c>
      <c r="F17" s="104"/>
      <c r="G17" s="104"/>
      <c r="H17" s="104"/>
      <c r="I17" s="104"/>
      <c r="J17" s="104"/>
      <c r="K17" s="281"/>
      <c r="L17" s="334"/>
      <c r="M17" s="646"/>
      <c r="N17" s="543" t="s">
        <v>147</v>
      </c>
      <c r="O17" s="334"/>
      <c r="P17" s="546"/>
      <c r="Q17" s="680" t="s">
        <v>294</v>
      </c>
      <c r="R17" s="681"/>
      <c r="S17" s="681"/>
      <c r="T17" s="329"/>
      <c r="U17" s="82" t="s">
        <v>47</v>
      </c>
      <c r="V17" s="46"/>
      <c r="W17" s="86"/>
      <c r="X17" s="48"/>
      <c r="Y17" s="66"/>
      <c r="Z17" s="66"/>
      <c r="AA17" s="200"/>
      <c r="AB17" s="73"/>
      <c r="AC17" s="101"/>
    </row>
    <row r="18" spans="1:29" s="105" customFormat="1" ht="21" customHeight="1" thickBot="1">
      <c r="A18" s="110"/>
      <c r="B18" s="110"/>
      <c r="C18" s="604">
        <v>4</v>
      </c>
      <c r="D18" s="33">
        <v>8</v>
      </c>
      <c r="E18" s="593" t="str">
        <f>_xlfn.IFERROR(VLOOKUP(D18,'団体学校リスト'!$K$3:$P$35,2),"  ")</f>
        <v>成蹊</v>
      </c>
      <c r="F18" s="602" t="s">
        <v>1</v>
      </c>
      <c r="G18" s="597" t="str">
        <f>_xlfn.IFERROR(VLOOKUP(D18,'団体学校リスト'!$K$3:$P$35,4),"  ")</f>
        <v>東　京</v>
      </c>
      <c r="H18" s="599" t="s">
        <v>2</v>
      </c>
      <c r="I18" s="609" t="str">
        <f>_xlfn.IFERROR(VLOOKUP(D18,'団体学校リスト'!$K$3:$P$35,6),"   ")</f>
        <v>東　京</v>
      </c>
      <c r="J18" s="607" t="s">
        <v>3</v>
      </c>
      <c r="K18" s="344"/>
      <c r="L18" s="334"/>
      <c r="M18" s="332"/>
      <c r="N18" s="332"/>
      <c r="O18" s="334"/>
      <c r="P18" s="546"/>
      <c r="Q18" s="333"/>
      <c r="R18" s="318"/>
      <c r="S18" s="281"/>
      <c r="T18" s="329"/>
      <c r="U18" s="593" t="str">
        <f>_xlfn.IFERROR(VLOOKUP(AA18,'団体学校リスト'!$K$3:$P$40,2),"  ")</f>
        <v>東葉</v>
      </c>
      <c r="V18" s="602" t="s">
        <v>1</v>
      </c>
      <c r="W18" s="597" t="str">
        <f>_xlfn.IFERROR(VLOOKUP(AA18,'団体学校リスト'!$K$3:$P$40,4),"  ")</f>
        <v>南関東</v>
      </c>
      <c r="X18" s="599" t="s">
        <v>2</v>
      </c>
      <c r="Y18" s="609" t="str">
        <f>_xlfn.IFERROR(VLOOKUP(AA18,'団体学校リスト'!$K$3:$P$40,6),"   ")</f>
        <v>千　葉</v>
      </c>
      <c r="Z18" s="607" t="s">
        <v>3</v>
      </c>
      <c r="AA18" s="201">
        <v>29</v>
      </c>
      <c r="AB18" s="649" t="s">
        <v>144</v>
      </c>
      <c r="AC18" s="101"/>
    </row>
    <row r="19" spans="1:29" s="105" customFormat="1" ht="21" customHeight="1" thickTop="1">
      <c r="A19" s="110"/>
      <c r="B19" s="110"/>
      <c r="C19" s="604"/>
      <c r="D19" s="298"/>
      <c r="E19" s="594"/>
      <c r="F19" s="603"/>
      <c r="G19" s="598"/>
      <c r="H19" s="600"/>
      <c r="I19" s="610"/>
      <c r="J19" s="608"/>
      <c r="K19" s="643" t="s">
        <v>80</v>
      </c>
      <c r="L19" s="471"/>
      <c r="M19" s="322"/>
      <c r="N19" s="322"/>
      <c r="O19" s="334"/>
      <c r="P19" s="544"/>
      <c r="Q19" s="318"/>
      <c r="R19" s="318"/>
      <c r="S19" s="329"/>
      <c r="T19" s="674" t="s">
        <v>87</v>
      </c>
      <c r="U19" s="594"/>
      <c r="V19" s="603"/>
      <c r="W19" s="598" t="e">
        <f>VLOOKUP(AC19,'[1]男女出場校リスト'!$B$3:$H$20,5)&amp;" "&amp;"１"</f>
        <v>#N/A</v>
      </c>
      <c r="X19" s="600"/>
      <c r="Y19" s="610"/>
      <c r="Z19" s="608"/>
      <c r="AA19" s="201"/>
      <c r="AB19" s="649"/>
      <c r="AC19" s="101"/>
    </row>
    <row r="20" spans="1:29" s="105" customFormat="1" ht="9" customHeight="1" thickBot="1">
      <c r="A20" s="110"/>
      <c r="B20" s="110"/>
      <c r="C20" s="69"/>
      <c r="D20" s="298"/>
      <c r="E20" s="111"/>
      <c r="F20" s="46"/>
      <c r="G20" s="79"/>
      <c r="H20" s="108"/>
      <c r="I20" s="113"/>
      <c r="J20" s="87"/>
      <c r="K20" s="643"/>
      <c r="L20" s="472"/>
      <c r="M20" s="322"/>
      <c r="N20" s="322"/>
      <c r="O20" s="281"/>
      <c r="P20" s="544"/>
      <c r="Q20" s="318"/>
      <c r="R20" s="318"/>
      <c r="S20" s="473"/>
      <c r="T20" s="645"/>
      <c r="U20" s="132"/>
      <c r="V20" s="46"/>
      <c r="W20" s="79"/>
      <c r="X20" s="108"/>
      <c r="Y20" s="87"/>
      <c r="Z20" s="87"/>
      <c r="AA20" s="201"/>
      <c r="AB20" s="73"/>
      <c r="AC20" s="101"/>
    </row>
    <row r="21" spans="1:29" s="105" customFormat="1" ht="21" customHeight="1" thickTop="1">
      <c r="A21" s="110"/>
      <c r="B21" s="110"/>
      <c r="C21" s="69"/>
      <c r="D21" s="298"/>
      <c r="E21" s="34" t="s">
        <v>24</v>
      </c>
      <c r="I21" s="107"/>
      <c r="J21" s="107"/>
      <c r="K21" s="644"/>
      <c r="L21" s="540" t="s">
        <v>147</v>
      </c>
      <c r="M21" s="534"/>
      <c r="N21" s="531"/>
      <c r="O21" s="239"/>
      <c r="P21" s="547"/>
      <c r="Q21" s="237"/>
      <c r="R21" s="535"/>
      <c r="S21" s="542" t="s">
        <v>147</v>
      </c>
      <c r="T21" s="643"/>
      <c r="U21" s="82" t="s">
        <v>50</v>
      </c>
      <c r="V21" s="46"/>
      <c r="W21" s="86"/>
      <c r="X21" s="48"/>
      <c r="Y21" s="66"/>
      <c r="Z21" s="66"/>
      <c r="AA21" s="200"/>
      <c r="AB21" s="73"/>
      <c r="AC21" s="29"/>
    </row>
    <row r="22" spans="1:29" s="2" customFormat="1" ht="21" customHeight="1" thickBot="1">
      <c r="A22" s="5"/>
      <c r="B22" s="5"/>
      <c r="C22" s="604">
        <v>5</v>
      </c>
      <c r="D22" s="33">
        <v>14</v>
      </c>
      <c r="E22" s="593" t="str">
        <f>_xlfn.IFERROR(VLOOKUP(D22,'団体学校リスト'!$K$3:$P$35,2),"  ")</f>
        <v>城南静岡</v>
      </c>
      <c r="F22" s="602" t="s">
        <v>1</v>
      </c>
      <c r="G22" s="597" t="str">
        <f>_xlfn.IFERROR(VLOOKUP(D22,'団体学校リスト'!$K$3:$P$35,4),"  ")</f>
        <v>東　海</v>
      </c>
      <c r="H22" s="599" t="s">
        <v>2</v>
      </c>
      <c r="I22" s="609" t="str">
        <f>_xlfn.IFERROR(VLOOKUP(D22,'団体学校リスト'!$K$3:$P$35,6),"   ")</f>
        <v>静　岡</v>
      </c>
      <c r="J22" s="607" t="s">
        <v>3</v>
      </c>
      <c r="K22" s="669"/>
      <c r="L22" s="322"/>
      <c r="M22" s="323"/>
      <c r="N22" s="322"/>
      <c r="O22" s="281"/>
      <c r="P22" s="544"/>
      <c r="Q22" s="318"/>
      <c r="R22" s="341"/>
      <c r="S22" s="326"/>
      <c r="T22" s="673"/>
      <c r="U22" s="593" t="str">
        <f>_xlfn.IFERROR(VLOOKUP(AA22,'団体学校リスト'!$K$3:$P$35,2),"  ")</f>
        <v>椙山女学園</v>
      </c>
      <c r="V22" s="602" t="s">
        <v>1</v>
      </c>
      <c r="W22" s="597" t="str">
        <f>_xlfn.IFERROR(VLOOKUP(AA22,'団体学校リスト'!$K$3:$P$35,4),"  ")</f>
        <v>東　海</v>
      </c>
      <c r="X22" s="599" t="s">
        <v>2</v>
      </c>
      <c r="Y22" s="609" t="str">
        <f>_xlfn.IFERROR(VLOOKUP(AA22,'団体学校リスト'!$K$3:$P$35,6),"   ")</f>
        <v>愛　知</v>
      </c>
      <c r="Z22" s="607" t="s">
        <v>3</v>
      </c>
      <c r="AA22" s="201">
        <v>13</v>
      </c>
      <c r="AB22" s="649" t="s">
        <v>145</v>
      </c>
      <c r="AC22" s="29"/>
    </row>
    <row r="23" spans="1:29" s="2" customFormat="1" ht="21" customHeight="1" thickTop="1">
      <c r="A23" s="5"/>
      <c r="B23" s="5"/>
      <c r="C23" s="604"/>
      <c r="D23" s="33"/>
      <c r="E23" s="594"/>
      <c r="F23" s="603"/>
      <c r="G23" s="598"/>
      <c r="H23" s="600"/>
      <c r="I23" s="610"/>
      <c r="J23" s="608"/>
      <c r="K23" s="208"/>
      <c r="L23" s="644" t="s">
        <v>86</v>
      </c>
      <c r="M23" s="323"/>
      <c r="N23" s="322"/>
      <c r="O23" s="281"/>
      <c r="P23" s="548"/>
      <c r="Q23" s="318"/>
      <c r="R23" s="341"/>
      <c r="S23" s="643" t="s">
        <v>93</v>
      </c>
      <c r="T23" s="208"/>
      <c r="U23" s="594"/>
      <c r="V23" s="603"/>
      <c r="W23" s="598" t="e">
        <f>VLOOKUP(AC23,'[1]男女出場校リスト'!$B$3:$H$20,5)&amp;" "&amp;"１"</f>
        <v>#N/A</v>
      </c>
      <c r="X23" s="600"/>
      <c r="Y23" s="610"/>
      <c r="Z23" s="608"/>
      <c r="AA23" s="201"/>
      <c r="AB23" s="649"/>
      <c r="AC23" s="29"/>
    </row>
    <row r="24" spans="1:29" s="2" customFormat="1" ht="9" customHeight="1" thickBot="1">
      <c r="A24" s="5"/>
      <c r="B24" s="5"/>
      <c r="C24" s="29"/>
      <c r="D24" s="33"/>
      <c r="G24" s="8"/>
      <c r="H24" s="8"/>
      <c r="I24" s="1"/>
      <c r="J24" s="1"/>
      <c r="K24" s="208"/>
      <c r="L24" s="644"/>
      <c r="M24" s="327"/>
      <c r="N24" s="322"/>
      <c r="O24" s="281"/>
      <c r="P24" s="548"/>
      <c r="Q24" s="318"/>
      <c r="R24" s="474"/>
      <c r="S24" s="643"/>
      <c r="T24" s="208"/>
      <c r="W24" s="8"/>
      <c r="X24" s="8"/>
      <c r="AA24" s="29"/>
      <c r="AB24" s="180"/>
      <c r="AC24" s="29"/>
    </row>
    <row r="25" spans="1:29" s="2" customFormat="1" ht="21" customHeight="1" thickTop="1">
      <c r="A25" s="5"/>
      <c r="B25" s="5"/>
      <c r="C25" s="29"/>
      <c r="D25" s="33"/>
      <c r="E25" s="34" t="s">
        <v>18</v>
      </c>
      <c r="F25" s="105"/>
      <c r="G25" s="105"/>
      <c r="H25" s="105"/>
      <c r="I25" s="107"/>
      <c r="J25" s="107"/>
      <c r="K25" s="208"/>
      <c r="L25" s="643"/>
      <c r="M25" s="536" t="s">
        <v>291</v>
      </c>
      <c r="N25" s="531"/>
      <c r="O25" s="239"/>
      <c r="P25" s="549"/>
      <c r="Q25" s="237"/>
      <c r="R25" s="239" t="s">
        <v>147</v>
      </c>
      <c r="S25" s="645"/>
      <c r="T25" s="208"/>
      <c r="U25" s="82" t="s">
        <v>156</v>
      </c>
      <c r="V25" s="46"/>
      <c r="W25" s="86"/>
      <c r="X25" s="48"/>
      <c r="Y25" s="66"/>
      <c r="Z25" s="66"/>
      <c r="AA25" s="29"/>
      <c r="AB25" s="180"/>
      <c r="AC25" s="29"/>
    </row>
    <row r="26" spans="1:29" s="2" customFormat="1" ht="21" customHeight="1" thickBot="1">
      <c r="A26" s="5"/>
      <c r="B26" s="5"/>
      <c r="C26" s="648" t="s">
        <v>141</v>
      </c>
      <c r="D26" s="33">
        <v>26</v>
      </c>
      <c r="E26" s="593" t="str">
        <f>_xlfn.IFERROR(VLOOKUP(D26,'団体学校リスト'!$K$3:$P$35,2),"  ")</f>
        <v>鳳凰</v>
      </c>
      <c r="F26" s="602" t="s">
        <v>1</v>
      </c>
      <c r="G26" s="597" t="str">
        <f>_xlfn.IFERROR(VLOOKUP(D26,'団体学校リスト'!$K$3:$P$35,4),"  ")</f>
        <v>九　州</v>
      </c>
      <c r="H26" s="599" t="s">
        <v>2</v>
      </c>
      <c r="I26" s="609" t="str">
        <f>_xlfn.IFERROR(VLOOKUP(D26,'団体学校リスト'!$K$3:$P$35,6),"   ")</f>
        <v>鹿児島</v>
      </c>
      <c r="J26" s="607" t="s">
        <v>3</v>
      </c>
      <c r="K26" s="344"/>
      <c r="L26" s="345"/>
      <c r="M26" s="317"/>
      <c r="N26" s="322"/>
      <c r="O26" s="281"/>
      <c r="P26" s="548"/>
      <c r="Q26" s="318"/>
      <c r="R26" s="281"/>
      <c r="S26" s="330"/>
      <c r="T26" s="475"/>
      <c r="U26" s="593" t="str">
        <f>_xlfn.IFERROR(VLOOKUP(AA26,'団体学校リスト'!$K$3:$P$35,2),"  ")</f>
        <v>沖縄尚学</v>
      </c>
      <c r="V26" s="602" t="s">
        <v>1</v>
      </c>
      <c r="W26" s="597" t="str">
        <f>_xlfn.IFERROR(VLOOKUP(AA26,'団体学校リスト'!$K$3:$P$35,4),"  ")</f>
        <v>九　州</v>
      </c>
      <c r="X26" s="599" t="s">
        <v>2</v>
      </c>
      <c r="Y26" s="609" t="str">
        <f>_xlfn.IFERROR(VLOOKUP(AA26,'団体学校リスト'!$K$3:$P$35,6),"   ")</f>
        <v>沖　縄</v>
      </c>
      <c r="Z26" s="607" t="s">
        <v>3</v>
      </c>
      <c r="AA26" s="29">
        <v>27</v>
      </c>
      <c r="AB26" s="649" t="s">
        <v>146</v>
      </c>
      <c r="AC26" s="29"/>
    </row>
    <row r="27" spans="1:29" s="2" customFormat="1" ht="21" customHeight="1" thickTop="1">
      <c r="A27" s="5"/>
      <c r="B27" s="5"/>
      <c r="C27" s="648"/>
      <c r="D27" s="33"/>
      <c r="E27" s="594"/>
      <c r="F27" s="603"/>
      <c r="G27" s="598"/>
      <c r="H27" s="600"/>
      <c r="I27" s="610"/>
      <c r="J27" s="608"/>
      <c r="K27" s="208"/>
      <c r="L27" s="208"/>
      <c r="M27" s="281"/>
      <c r="N27" s="678" t="s">
        <v>293</v>
      </c>
      <c r="O27" s="281"/>
      <c r="P27" s="548"/>
      <c r="Q27" s="629" t="s">
        <v>293</v>
      </c>
      <c r="R27" s="281"/>
      <c r="S27" s="281"/>
      <c r="T27" s="208"/>
      <c r="U27" s="594"/>
      <c r="V27" s="603"/>
      <c r="W27" s="598" t="e">
        <f>VLOOKUP(AC27,'[1]男女出場校リスト'!$B$3:$H$20,5)&amp;" "&amp;"１"</f>
        <v>#N/A</v>
      </c>
      <c r="X27" s="600"/>
      <c r="Y27" s="610"/>
      <c r="Z27" s="608"/>
      <c r="AA27" s="29"/>
      <c r="AB27" s="649"/>
      <c r="AC27" s="29"/>
    </row>
    <row r="28" spans="1:29" s="2" customFormat="1" ht="9" customHeight="1">
      <c r="A28" s="5"/>
      <c r="B28" s="5"/>
      <c r="C28" s="179"/>
      <c r="D28" s="33"/>
      <c r="E28" s="111"/>
      <c r="F28" s="46"/>
      <c r="G28" s="79"/>
      <c r="H28" s="108"/>
      <c r="I28" s="113"/>
      <c r="J28" s="87"/>
      <c r="K28" s="208"/>
      <c r="L28" s="208"/>
      <c r="M28" s="281"/>
      <c r="N28" s="678"/>
      <c r="O28" s="321"/>
      <c r="P28" s="550"/>
      <c r="Q28" s="629"/>
      <c r="R28" s="281"/>
      <c r="S28" s="281"/>
      <c r="T28" s="208"/>
      <c r="W28" s="8"/>
      <c r="X28" s="8"/>
      <c r="AA28" s="29"/>
      <c r="AB28" s="180"/>
      <c r="AC28" s="29"/>
    </row>
    <row r="29" spans="1:29" s="2" customFormat="1" ht="21" customHeight="1">
      <c r="A29" s="5"/>
      <c r="B29" s="5"/>
      <c r="C29" s="73"/>
      <c r="D29" s="33"/>
      <c r="E29" s="34" t="s">
        <v>40</v>
      </c>
      <c r="F29" s="105"/>
      <c r="G29" s="105"/>
      <c r="H29" s="105"/>
      <c r="I29" s="107"/>
      <c r="J29" s="107"/>
      <c r="K29" s="208"/>
      <c r="L29" s="208"/>
      <c r="M29" s="281"/>
      <c r="N29" s="678"/>
      <c r="O29" s="682" t="s">
        <v>295</v>
      </c>
      <c r="P29" s="683"/>
      <c r="Q29" s="629"/>
      <c r="R29" s="281"/>
      <c r="S29" s="281"/>
      <c r="T29" s="208"/>
      <c r="U29" s="34" t="s">
        <v>157</v>
      </c>
      <c r="V29" s="29"/>
      <c r="W29" s="98"/>
      <c r="X29" s="98"/>
      <c r="Y29" s="58"/>
      <c r="Z29" s="58"/>
      <c r="AA29" s="29"/>
      <c r="AB29" s="180"/>
      <c r="AC29" s="29"/>
    </row>
    <row r="30" spans="1:29" s="2" customFormat="1" ht="21" customHeight="1" thickBot="1">
      <c r="A30" s="5"/>
      <c r="B30" s="5"/>
      <c r="C30" s="649" t="s">
        <v>31</v>
      </c>
      <c r="D30" s="33">
        <v>28</v>
      </c>
      <c r="E30" s="593" t="str">
        <f>_xlfn.IFERROR(VLOOKUP(D30,'団体学校リスト'!$K$3:$P$35,2),"  ")</f>
        <v>鹿児島純心</v>
      </c>
      <c r="F30" s="602" t="s">
        <v>1</v>
      </c>
      <c r="G30" s="597" t="str">
        <f>_xlfn.IFERROR(VLOOKUP(D30,'団体学校リスト'!$K$3:$P$35,4),"  ")</f>
        <v>九　州</v>
      </c>
      <c r="H30" s="599" t="s">
        <v>2</v>
      </c>
      <c r="I30" s="609" t="str">
        <f>_xlfn.IFERROR(VLOOKUP(D30,'団体学校リスト'!$K$3:$P$35,6),"   ")</f>
        <v>鹿児島</v>
      </c>
      <c r="J30" s="607" t="s">
        <v>3</v>
      </c>
      <c r="K30" s="476"/>
      <c r="L30" s="321"/>
      <c r="M30" s="281"/>
      <c r="N30" s="322"/>
      <c r="O30" s="281"/>
      <c r="P30" s="281"/>
      <c r="Q30" s="318"/>
      <c r="R30" s="281"/>
      <c r="S30" s="345"/>
      <c r="T30" s="325"/>
      <c r="U30" s="593" t="str">
        <f>_xlfn.IFERROR(VLOOKUP(AA30,'団体学校リスト'!$K$3:$P$35,2),"  ")</f>
        <v>愛知啓成</v>
      </c>
      <c r="V30" s="602" t="s">
        <v>1</v>
      </c>
      <c r="W30" s="597" t="str">
        <f>_xlfn.IFERROR(VLOOKUP(AA30,'団体学校リスト'!$K$3:$P$35,4),"  ")</f>
        <v>東　海</v>
      </c>
      <c r="X30" s="599" t="s">
        <v>2</v>
      </c>
      <c r="Y30" s="609" t="str">
        <f>_xlfn.IFERROR(VLOOKUP(AA30,'団体学校リスト'!$K$3:$P$35,6),"   ")</f>
        <v>愛　知</v>
      </c>
      <c r="Z30" s="607" t="s">
        <v>3</v>
      </c>
      <c r="AA30" s="29">
        <v>12</v>
      </c>
      <c r="AB30" s="649" t="s">
        <v>36</v>
      </c>
      <c r="AC30" s="29"/>
    </row>
    <row r="31" spans="1:29" s="2" customFormat="1" ht="21" customHeight="1" thickTop="1">
      <c r="A31" s="5"/>
      <c r="B31" s="5"/>
      <c r="C31" s="649"/>
      <c r="D31" s="33"/>
      <c r="E31" s="594"/>
      <c r="F31" s="603"/>
      <c r="G31" s="598"/>
      <c r="H31" s="600"/>
      <c r="I31" s="610"/>
      <c r="J31" s="608"/>
      <c r="K31" s="208"/>
      <c r="L31" s="208"/>
      <c r="M31" s="318"/>
      <c r="N31" s="322"/>
      <c r="O31" s="281"/>
      <c r="P31" s="281"/>
      <c r="Q31" s="318"/>
      <c r="R31" s="324"/>
      <c r="S31" s="281"/>
      <c r="T31" s="346"/>
      <c r="U31" s="594"/>
      <c r="V31" s="603"/>
      <c r="W31" s="598" t="e">
        <f>VLOOKUP(AC31,'[1]男女出場校リスト'!$B$3:$H$20,5)&amp;" "&amp;"１"</f>
        <v>#N/A</v>
      </c>
      <c r="X31" s="600"/>
      <c r="Y31" s="610"/>
      <c r="Z31" s="608"/>
      <c r="AA31" s="29"/>
      <c r="AB31" s="649"/>
      <c r="AC31" s="29"/>
    </row>
    <row r="32" spans="1:29" s="2" customFormat="1" ht="9" customHeight="1">
      <c r="A32" s="5"/>
      <c r="B32" s="5"/>
      <c r="C32" s="73"/>
      <c r="D32" s="33"/>
      <c r="E32" s="111"/>
      <c r="F32" s="46"/>
      <c r="G32" s="79"/>
      <c r="H32" s="108"/>
      <c r="I32" s="113"/>
      <c r="J32" s="87"/>
      <c r="K32" s="208"/>
      <c r="L32" s="208"/>
      <c r="M32" s="318"/>
      <c r="N32" s="322"/>
      <c r="O32" s="281"/>
      <c r="P32" s="281"/>
      <c r="Q32" s="318"/>
      <c r="R32" s="324"/>
      <c r="S32" s="643" t="s">
        <v>160</v>
      </c>
      <c r="T32" s="208"/>
      <c r="W32" s="8"/>
      <c r="X32" s="8"/>
      <c r="AA32" s="29"/>
      <c r="AB32" s="180"/>
      <c r="AC32" s="29"/>
    </row>
    <row r="33" spans="1:29" s="2" customFormat="1" ht="21" customHeight="1" thickBot="1">
      <c r="A33" s="101"/>
      <c r="B33" s="101"/>
      <c r="C33" s="179"/>
      <c r="D33" s="33"/>
      <c r="E33" s="34" t="s">
        <v>33</v>
      </c>
      <c r="F33" s="29"/>
      <c r="G33" s="98"/>
      <c r="H33" s="98"/>
      <c r="I33" s="58"/>
      <c r="J33" s="58"/>
      <c r="K33" s="208"/>
      <c r="L33" s="644" t="s">
        <v>88</v>
      </c>
      <c r="M33" s="477"/>
      <c r="N33" s="322"/>
      <c r="O33" s="281"/>
      <c r="P33" s="281"/>
      <c r="Q33" s="318"/>
      <c r="R33" s="468"/>
      <c r="S33" s="643"/>
      <c r="T33" s="208"/>
      <c r="U33" s="82" t="s">
        <v>44</v>
      </c>
      <c r="V33" s="46"/>
      <c r="W33" s="86"/>
      <c r="X33" s="48"/>
      <c r="Y33" s="66"/>
      <c r="Z33" s="66"/>
      <c r="AA33" s="200"/>
      <c r="AB33" s="180"/>
      <c r="AC33" s="29"/>
    </row>
    <row r="34" spans="1:29" s="2" customFormat="1" ht="21" customHeight="1" thickTop="1">
      <c r="A34" s="101"/>
      <c r="B34" s="101"/>
      <c r="C34" s="649" t="s">
        <v>32</v>
      </c>
      <c r="D34" s="33">
        <v>30</v>
      </c>
      <c r="E34" s="593" t="str">
        <f>_xlfn.IFERROR(VLOOKUP(D34,'団体学校リスト'!$K$3:$P$35,2),"  ")</f>
        <v>岡山学芸館</v>
      </c>
      <c r="F34" s="602" t="s">
        <v>1</v>
      </c>
      <c r="G34" s="597" t="str">
        <f>_xlfn.IFERROR(VLOOKUP(D34,'団体学校リスト'!$K$3:$P$35,4),"  ")</f>
        <v>中　国</v>
      </c>
      <c r="H34" s="599" t="s">
        <v>2</v>
      </c>
      <c r="I34" s="609" t="str">
        <f>_xlfn.IFERROR(VLOOKUP(D34,'団体学校リスト'!$K$3:$P$35,6),"   ")</f>
        <v>岡　山</v>
      </c>
      <c r="J34" s="607" t="s">
        <v>3</v>
      </c>
      <c r="K34" s="321"/>
      <c r="L34" s="643"/>
      <c r="M34" s="536" t="s">
        <v>292</v>
      </c>
      <c r="N34" s="537"/>
      <c r="O34" s="239"/>
      <c r="P34" s="239"/>
      <c r="Q34" s="535"/>
      <c r="R34" s="239" t="s">
        <v>147</v>
      </c>
      <c r="S34" s="645"/>
      <c r="T34" s="281"/>
      <c r="U34" s="593" t="str">
        <f>_xlfn.IFERROR(VLOOKUP(AA34,'団体学校リスト'!$K$3:$P$40,2),"  ")</f>
        <v>大阪女学院</v>
      </c>
      <c r="V34" s="602" t="s">
        <v>1</v>
      </c>
      <c r="W34" s="597" t="str">
        <f>_xlfn.IFERROR(VLOOKUP(AA34,'団体学校リスト'!$K$3:$P$40,4),"  ")</f>
        <v>近畿</v>
      </c>
      <c r="X34" s="599" t="s">
        <v>2</v>
      </c>
      <c r="Y34" s="609" t="str">
        <f>_xlfn.IFERROR(VLOOKUP(AA34,'団体学校リスト'!$K$3:$P$40,6),"   ")</f>
        <v>大阪</v>
      </c>
      <c r="Z34" s="607" t="s">
        <v>3</v>
      </c>
      <c r="AA34" s="201">
        <v>36</v>
      </c>
      <c r="AB34" s="649" t="s">
        <v>37</v>
      </c>
      <c r="AC34" s="29"/>
    </row>
    <row r="35" spans="1:29" s="2" customFormat="1" ht="21" customHeight="1">
      <c r="A35" s="101"/>
      <c r="B35" s="101"/>
      <c r="C35" s="649"/>
      <c r="D35" s="106"/>
      <c r="E35" s="594"/>
      <c r="F35" s="603"/>
      <c r="G35" s="598"/>
      <c r="H35" s="600"/>
      <c r="I35" s="610"/>
      <c r="J35" s="608"/>
      <c r="K35" s="672" t="s">
        <v>151</v>
      </c>
      <c r="L35" s="208"/>
      <c r="M35" s="317"/>
      <c r="N35" s="340"/>
      <c r="O35" s="281"/>
      <c r="P35" s="281"/>
      <c r="Q35" s="341"/>
      <c r="R35" s="281"/>
      <c r="S35" s="318"/>
      <c r="T35" s="674" t="s">
        <v>89</v>
      </c>
      <c r="U35" s="594"/>
      <c r="V35" s="603"/>
      <c r="W35" s="598" t="e">
        <f>VLOOKUP(AC35,'[1]男女出場校リスト'!$B$3:$H$20,5)&amp;" "&amp;"１"</f>
        <v>#N/A</v>
      </c>
      <c r="X35" s="600"/>
      <c r="Y35" s="610"/>
      <c r="Z35" s="608"/>
      <c r="AA35" s="201"/>
      <c r="AB35" s="649"/>
      <c r="AC35" s="29"/>
    </row>
    <row r="36" spans="1:29" s="2" customFormat="1" ht="9" customHeight="1" thickBot="1">
      <c r="A36" s="101"/>
      <c r="B36" s="101"/>
      <c r="C36" s="73"/>
      <c r="D36" s="106"/>
      <c r="E36" s="111"/>
      <c r="F36" s="46"/>
      <c r="G36" s="79"/>
      <c r="H36" s="108"/>
      <c r="I36" s="113"/>
      <c r="J36" s="87"/>
      <c r="K36" s="644"/>
      <c r="L36" s="477"/>
      <c r="M36" s="317"/>
      <c r="N36" s="340"/>
      <c r="O36" s="281"/>
      <c r="P36" s="281"/>
      <c r="Q36" s="341"/>
      <c r="R36" s="281"/>
      <c r="S36" s="327"/>
      <c r="T36" s="645"/>
      <c r="U36" s="132"/>
      <c r="V36" s="46"/>
      <c r="W36" s="79"/>
      <c r="X36" s="108"/>
      <c r="Y36" s="87"/>
      <c r="Z36" s="87"/>
      <c r="AA36" s="201"/>
      <c r="AB36" s="73"/>
      <c r="AC36" s="29"/>
    </row>
    <row r="37" spans="1:30" s="2" customFormat="1" ht="21" customHeight="1" thickTop="1">
      <c r="A37" s="101"/>
      <c r="B37" s="101"/>
      <c r="C37" s="73"/>
      <c r="D37" s="33"/>
      <c r="E37" s="34" t="s">
        <v>48</v>
      </c>
      <c r="F37" s="104"/>
      <c r="G37" s="104"/>
      <c r="H37" s="104"/>
      <c r="I37" s="104"/>
      <c r="J37" s="104"/>
      <c r="K37" s="644"/>
      <c r="L37" s="237" t="s">
        <v>37</v>
      </c>
      <c r="M37" s="239"/>
      <c r="N37" s="537"/>
      <c r="O37" s="239"/>
      <c r="P37" s="239"/>
      <c r="Q37" s="535"/>
      <c r="R37" s="239"/>
      <c r="S37" s="538" t="s">
        <v>37</v>
      </c>
      <c r="T37" s="643"/>
      <c r="U37" s="82" t="s">
        <v>45</v>
      </c>
      <c r="V37" s="46"/>
      <c r="W37" s="86"/>
      <c r="X37" s="48"/>
      <c r="Y37" s="66"/>
      <c r="Z37" s="66"/>
      <c r="AA37" s="200"/>
      <c r="AB37" s="73"/>
      <c r="AC37" s="101"/>
      <c r="AD37" s="24"/>
    </row>
    <row r="38" spans="1:30" s="2" customFormat="1" ht="21" customHeight="1" thickBot="1">
      <c r="A38" s="101"/>
      <c r="B38" s="101"/>
      <c r="C38" s="649" t="s">
        <v>142</v>
      </c>
      <c r="D38" s="33">
        <v>2</v>
      </c>
      <c r="E38" s="593" t="str">
        <f>_xlfn.IFERROR(VLOOKUP(D38,'団体学校リスト'!$K$3:$P$35,2),"  ")</f>
        <v>仙台育英</v>
      </c>
      <c r="F38" s="602" t="s">
        <v>1</v>
      </c>
      <c r="G38" s="597" t="str">
        <f>_xlfn.IFERROR(VLOOKUP(D38,'団体学校リスト'!$K$3:$P$35,4),"  ")</f>
        <v>東　北</v>
      </c>
      <c r="H38" s="599" t="s">
        <v>2</v>
      </c>
      <c r="I38" s="609" t="str">
        <f>_xlfn.IFERROR(VLOOKUP(D38,'団体学校リスト'!$K$3:$P$35,6),"   ")</f>
        <v>宮　城</v>
      </c>
      <c r="J38" s="607" t="s">
        <v>3</v>
      </c>
      <c r="K38" s="644"/>
      <c r="L38" s="208"/>
      <c r="M38" s="281"/>
      <c r="N38" s="340"/>
      <c r="O38" s="281"/>
      <c r="P38" s="281"/>
      <c r="Q38" s="341"/>
      <c r="R38" s="281"/>
      <c r="S38" s="324"/>
      <c r="T38" s="673"/>
      <c r="U38" s="593" t="str">
        <f>_xlfn.IFERROR(VLOOKUP(AA38,'団体学校リスト'!$K$3:$P$35,2),"  ")</f>
        <v>京都両洋</v>
      </c>
      <c r="V38" s="602" t="s">
        <v>1</v>
      </c>
      <c r="W38" s="597" t="str">
        <f>_xlfn.IFERROR(VLOOKUP(AA38,'団体学校リスト'!$K$3:$P$35,4),"  ")</f>
        <v>近　畿</v>
      </c>
      <c r="X38" s="599" t="s">
        <v>2</v>
      </c>
      <c r="Y38" s="609" t="str">
        <f>_xlfn.IFERROR(VLOOKUP(AA38,'団体学校リスト'!$K$3:$P$35,6),"   ")</f>
        <v>京　都</v>
      </c>
      <c r="Z38" s="607" t="s">
        <v>3</v>
      </c>
      <c r="AA38" s="201">
        <v>31</v>
      </c>
      <c r="AB38" s="649" t="s">
        <v>147</v>
      </c>
      <c r="AC38" s="101"/>
      <c r="AD38" s="24"/>
    </row>
    <row r="39" spans="1:30" s="2" customFormat="1" ht="21" customHeight="1" thickTop="1">
      <c r="A39" s="101"/>
      <c r="B39" s="101"/>
      <c r="C39" s="649"/>
      <c r="D39" s="33"/>
      <c r="E39" s="594"/>
      <c r="F39" s="603"/>
      <c r="G39" s="598"/>
      <c r="H39" s="600"/>
      <c r="I39" s="610"/>
      <c r="J39" s="608"/>
      <c r="K39" s="478"/>
      <c r="L39" s="331"/>
      <c r="M39" s="373"/>
      <c r="N39" s="340"/>
      <c r="O39" s="281"/>
      <c r="P39" s="281"/>
      <c r="Q39" s="341"/>
      <c r="R39" s="329"/>
      <c r="S39" s="281"/>
      <c r="T39" s="329"/>
      <c r="U39" s="594"/>
      <c r="V39" s="603"/>
      <c r="W39" s="598" t="e">
        <f>VLOOKUP(AC39,'[1]男女出場校リスト'!$B$3:$H$20,5)&amp;" "&amp;"１"</f>
        <v>#N/A</v>
      </c>
      <c r="X39" s="600"/>
      <c r="Y39" s="610"/>
      <c r="Z39" s="608"/>
      <c r="AA39" s="201"/>
      <c r="AB39" s="649"/>
      <c r="AC39" s="101"/>
      <c r="AD39" s="24"/>
    </row>
    <row r="40" spans="1:30" s="2" customFormat="1" ht="9" customHeight="1">
      <c r="A40" s="101"/>
      <c r="B40" s="101"/>
      <c r="C40" s="73"/>
      <c r="D40" s="33"/>
      <c r="E40" s="111"/>
      <c r="F40" s="46"/>
      <c r="G40" s="79"/>
      <c r="H40" s="108"/>
      <c r="I40" s="113"/>
      <c r="J40" s="87"/>
      <c r="K40" s="281"/>
      <c r="L40" s="331"/>
      <c r="M40" s="373"/>
      <c r="N40" s="340"/>
      <c r="O40" s="281"/>
      <c r="P40" s="281"/>
      <c r="Q40" s="341"/>
      <c r="R40" s="329"/>
      <c r="S40" s="281"/>
      <c r="T40" s="329"/>
      <c r="U40" s="132"/>
      <c r="V40" s="46"/>
      <c r="W40" s="79"/>
      <c r="X40" s="108"/>
      <c r="Y40" s="87"/>
      <c r="Z40" s="87"/>
      <c r="AA40" s="201"/>
      <c r="AB40" s="73"/>
      <c r="AC40" s="101"/>
      <c r="AD40" s="24"/>
    </row>
    <row r="41" spans="1:30" s="2" customFormat="1" ht="21" customHeight="1" thickBot="1">
      <c r="A41" s="110"/>
      <c r="B41" s="110"/>
      <c r="C41" s="73"/>
      <c r="D41" s="33"/>
      <c r="E41" s="34" t="s">
        <v>34</v>
      </c>
      <c r="F41" s="104"/>
      <c r="G41" s="104"/>
      <c r="H41" s="104"/>
      <c r="I41" s="104"/>
      <c r="J41" s="104"/>
      <c r="K41" s="281"/>
      <c r="L41" s="525"/>
      <c r="M41" s="629"/>
      <c r="N41" s="526"/>
      <c r="O41" s="239"/>
      <c r="P41" s="239"/>
      <c r="Q41" s="527"/>
      <c r="R41" s="620"/>
      <c r="S41" s="281"/>
      <c r="T41" s="329"/>
      <c r="U41" s="82" t="s">
        <v>15</v>
      </c>
      <c r="V41" s="46"/>
      <c r="W41" s="86"/>
      <c r="X41" s="48"/>
      <c r="Y41" s="66"/>
      <c r="Z41" s="66"/>
      <c r="AA41" s="200"/>
      <c r="AB41" s="73"/>
      <c r="AC41" s="101"/>
      <c r="AD41" s="24"/>
    </row>
    <row r="42" spans="1:30" s="2" customFormat="1" ht="21" customHeight="1" thickBot="1" thickTop="1">
      <c r="A42" s="110"/>
      <c r="B42" s="110"/>
      <c r="C42" s="649" t="s">
        <v>143</v>
      </c>
      <c r="D42" s="33">
        <v>7</v>
      </c>
      <c r="E42" s="593" t="str">
        <f>_xlfn.IFERROR(VLOOKUP(D42,'団体学校リスト'!$K$3:$P$35,2),"  ")</f>
        <v>東京</v>
      </c>
      <c r="F42" s="602" t="s">
        <v>1</v>
      </c>
      <c r="G42" s="597" t="str">
        <f>_xlfn.IFERROR(VLOOKUP(D42,'団体学校リスト'!$K$3:$P$35,4),"  ")</f>
        <v>東　京</v>
      </c>
      <c r="H42" s="599" t="s">
        <v>2</v>
      </c>
      <c r="I42" s="609" t="str">
        <f>_xlfn.IFERROR(VLOOKUP(D42,'団体学校リスト'!$K$3:$P$35,6),"   ")</f>
        <v>東　京</v>
      </c>
      <c r="J42" s="607" t="s">
        <v>3</v>
      </c>
      <c r="K42" s="344"/>
      <c r="L42" s="528"/>
      <c r="M42" s="678"/>
      <c r="N42" s="239" t="s">
        <v>37</v>
      </c>
      <c r="O42" s="239"/>
      <c r="P42" s="239"/>
      <c r="Q42" s="529" t="s">
        <v>147</v>
      </c>
      <c r="R42" s="679"/>
      <c r="S42" s="281"/>
      <c r="T42" s="329"/>
      <c r="U42" s="593" t="str">
        <f>_xlfn.IFERROR(VLOOKUP(AA42,'団体学校リスト'!$K$3:$P$35,2),"  ")</f>
        <v>桐光学園</v>
      </c>
      <c r="V42" s="602" t="s">
        <v>1</v>
      </c>
      <c r="W42" s="597" t="str">
        <f>_xlfn.IFERROR(VLOOKUP(AA42,'団体学校リスト'!$K$3:$P$35,4),"  ")</f>
        <v>南関東</v>
      </c>
      <c r="X42" s="599" t="s">
        <v>2</v>
      </c>
      <c r="Y42" s="609" t="str">
        <f>_xlfn.IFERROR(VLOOKUP(AA42,'団体学校リスト'!$K$3:$P$35,6),"   ")</f>
        <v>神奈川</v>
      </c>
      <c r="Z42" s="607" t="s">
        <v>3</v>
      </c>
      <c r="AA42" s="201">
        <v>35</v>
      </c>
      <c r="AB42" s="649" t="s">
        <v>148</v>
      </c>
      <c r="AC42" s="101"/>
      <c r="AD42" s="24"/>
    </row>
    <row r="43" spans="1:30" s="2" customFormat="1" ht="21" customHeight="1" thickTop="1">
      <c r="A43" s="110"/>
      <c r="B43" s="110"/>
      <c r="C43" s="649"/>
      <c r="D43" s="33"/>
      <c r="E43" s="594"/>
      <c r="F43" s="603"/>
      <c r="G43" s="598"/>
      <c r="H43" s="600"/>
      <c r="I43" s="610"/>
      <c r="J43" s="608"/>
      <c r="K43" s="643" t="s">
        <v>152</v>
      </c>
      <c r="L43" s="530"/>
      <c r="M43" s="531"/>
      <c r="N43" s="239"/>
      <c r="O43" s="239"/>
      <c r="P43" s="239"/>
      <c r="Q43" s="529"/>
      <c r="R43" s="237"/>
      <c r="S43" s="329"/>
      <c r="T43" s="674" t="s">
        <v>90</v>
      </c>
      <c r="U43" s="594"/>
      <c r="V43" s="603"/>
      <c r="W43" s="598" t="e">
        <f>VLOOKUP(AC43,'[1]男女出場校リスト'!$B$3:$H$20,5)&amp;" "&amp;"１"</f>
        <v>#N/A</v>
      </c>
      <c r="X43" s="600"/>
      <c r="Y43" s="610"/>
      <c r="Z43" s="608"/>
      <c r="AA43" s="201"/>
      <c r="AB43" s="649"/>
      <c r="AC43" s="101"/>
      <c r="AD43" s="24"/>
    </row>
    <row r="44" spans="1:30" s="2" customFormat="1" ht="9" customHeight="1" thickBot="1">
      <c r="A44" s="110"/>
      <c r="B44" s="110"/>
      <c r="C44" s="73"/>
      <c r="D44" s="33"/>
      <c r="E44" s="111"/>
      <c r="F44" s="46"/>
      <c r="G44" s="79"/>
      <c r="H44" s="108"/>
      <c r="I44" s="113"/>
      <c r="J44" s="87"/>
      <c r="K44" s="643"/>
      <c r="L44" s="532"/>
      <c r="M44" s="531"/>
      <c r="N44" s="239"/>
      <c r="O44" s="239"/>
      <c r="P44" s="239"/>
      <c r="Q44" s="529"/>
      <c r="R44" s="237"/>
      <c r="S44" s="473"/>
      <c r="T44" s="645"/>
      <c r="U44" s="132"/>
      <c r="V44" s="46"/>
      <c r="W44" s="79"/>
      <c r="X44" s="108"/>
      <c r="Y44" s="87"/>
      <c r="Z44" s="87"/>
      <c r="AA44" s="201"/>
      <c r="AB44" s="73"/>
      <c r="AC44" s="101"/>
      <c r="AD44" s="24"/>
    </row>
    <row r="45" spans="1:29" s="2" customFormat="1" ht="21" customHeight="1" thickTop="1">
      <c r="A45" s="110"/>
      <c r="B45" s="110"/>
      <c r="C45" s="73"/>
      <c r="D45" s="33"/>
      <c r="E45" s="34" t="s">
        <v>35</v>
      </c>
      <c r="F45" s="105"/>
      <c r="G45" s="105"/>
      <c r="H45" s="105"/>
      <c r="I45" s="107"/>
      <c r="J45" s="107"/>
      <c r="K45" s="644"/>
      <c r="L45" s="533" t="s">
        <v>37</v>
      </c>
      <c r="M45" s="534"/>
      <c r="N45" s="239"/>
      <c r="O45" s="239"/>
      <c r="P45" s="239"/>
      <c r="Q45" s="529"/>
      <c r="R45" s="535"/>
      <c r="S45" s="539" t="s">
        <v>37</v>
      </c>
      <c r="T45" s="643"/>
      <c r="U45" s="82" t="s">
        <v>158</v>
      </c>
      <c r="V45" s="46"/>
      <c r="W45" s="86"/>
      <c r="X45" s="48"/>
      <c r="Y45" s="66"/>
      <c r="Z45" s="66"/>
      <c r="AA45" s="200"/>
      <c r="AB45" s="73"/>
      <c r="AC45" s="29"/>
    </row>
    <row r="46" spans="1:29" s="2" customFormat="1" ht="21" customHeight="1" thickBot="1">
      <c r="A46" s="5"/>
      <c r="B46" s="5"/>
      <c r="C46" s="649" t="s">
        <v>81</v>
      </c>
      <c r="D46" s="33">
        <v>1</v>
      </c>
      <c r="E46" s="593" t="str">
        <f>_xlfn.IFERROR(VLOOKUP(D46,'団体学校リスト'!$K$3:$P$35,2),"  ")</f>
        <v>北星学園女子</v>
      </c>
      <c r="F46" s="602" t="s">
        <v>1</v>
      </c>
      <c r="G46" s="597" t="str">
        <f>_xlfn.IFERROR(VLOOKUP(D46,'団体学校リスト'!$K$3:$P$35,4),"  ")</f>
        <v>北海道</v>
      </c>
      <c r="H46" s="599" t="s">
        <v>2</v>
      </c>
      <c r="I46" s="609" t="str">
        <f>_xlfn.IFERROR(VLOOKUP(D46,'団体学校リスト'!$K$3:$P$35,6),"   ")</f>
        <v>北海道</v>
      </c>
      <c r="J46" s="607" t="s">
        <v>3</v>
      </c>
      <c r="K46" s="669"/>
      <c r="L46" s="216"/>
      <c r="M46" s="276"/>
      <c r="N46" s="182"/>
      <c r="O46" s="182"/>
      <c r="P46" s="182"/>
      <c r="Q46" s="73"/>
      <c r="R46" s="259"/>
      <c r="S46" s="324"/>
      <c r="T46" s="673"/>
      <c r="U46" s="593" t="str">
        <f>_xlfn.IFERROR(VLOOKUP(AA46,'団体学校リスト'!$K$3:$P$35,2),"  ")</f>
        <v>北陸学院</v>
      </c>
      <c r="V46" s="602" t="s">
        <v>1</v>
      </c>
      <c r="W46" s="597" t="str">
        <f>_xlfn.IFERROR(VLOOKUP(AA46,'団体学校リスト'!$K$3:$P$35,4),"  ")</f>
        <v>北信越</v>
      </c>
      <c r="X46" s="599" t="s">
        <v>2</v>
      </c>
      <c r="Y46" s="609" t="str">
        <f>_xlfn.IFERROR(VLOOKUP(AA46,'団体学校リスト'!$K$3:$P$35,6),"   ")</f>
        <v>石　川</v>
      </c>
      <c r="Z46" s="607" t="s">
        <v>3</v>
      </c>
      <c r="AA46" s="201">
        <v>17</v>
      </c>
      <c r="AB46" s="649" t="s">
        <v>149</v>
      </c>
      <c r="AC46" s="29"/>
    </row>
    <row r="47" spans="1:29" s="2" customFormat="1" ht="21" customHeight="1" thickTop="1">
      <c r="A47" s="5"/>
      <c r="B47" s="5"/>
      <c r="C47" s="649"/>
      <c r="D47" s="33"/>
      <c r="E47" s="594"/>
      <c r="F47" s="603"/>
      <c r="G47" s="598"/>
      <c r="H47" s="600"/>
      <c r="I47" s="610"/>
      <c r="J47" s="608"/>
      <c r="K47" s="348"/>
      <c r="L47" s="644" t="s">
        <v>91</v>
      </c>
      <c r="M47" s="479"/>
      <c r="N47" s="348"/>
      <c r="O47" s="350"/>
      <c r="P47" s="348"/>
      <c r="Q47" s="348"/>
      <c r="R47" s="480"/>
      <c r="S47" s="643" t="s">
        <v>94</v>
      </c>
      <c r="T47" s="351"/>
      <c r="U47" s="594"/>
      <c r="V47" s="603"/>
      <c r="W47" s="598" t="e">
        <f>VLOOKUP(AC47,'[1]男女出場校リスト'!$B$3:$H$20,5)&amp;" "&amp;"１"</f>
        <v>#N/A</v>
      </c>
      <c r="X47" s="600"/>
      <c r="Y47" s="610"/>
      <c r="Z47" s="608"/>
      <c r="AA47" s="201"/>
      <c r="AB47" s="649"/>
      <c r="AC47" s="29"/>
    </row>
    <row r="48" spans="1:29" s="2" customFormat="1" ht="9" customHeight="1" thickBot="1">
      <c r="A48"/>
      <c r="B48"/>
      <c r="C48" s="181"/>
      <c r="D48" s="33"/>
      <c r="G48" s="8"/>
      <c r="H48" s="8"/>
      <c r="I48" s="1"/>
      <c r="J48" s="1"/>
      <c r="K48" s="348"/>
      <c r="L48" s="644"/>
      <c r="M48" s="352"/>
      <c r="N48" s="348"/>
      <c r="O48" s="348"/>
      <c r="P48" s="348"/>
      <c r="Q48" s="348"/>
      <c r="R48" s="481"/>
      <c r="S48" s="643"/>
      <c r="T48" s="353"/>
      <c r="W48" s="8"/>
      <c r="X48" s="8"/>
      <c r="AA48" s="29"/>
      <c r="AB48" s="181"/>
      <c r="AC48" s="29"/>
    </row>
    <row r="49" spans="1:29" s="2" customFormat="1" ht="21" customHeight="1" thickTop="1">
      <c r="A49"/>
      <c r="B49"/>
      <c r="C49" s="73"/>
      <c r="D49" s="33"/>
      <c r="E49" s="34" t="s">
        <v>17</v>
      </c>
      <c r="F49" s="105"/>
      <c r="G49" s="105"/>
      <c r="H49" s="105"/>
      <c r="I49" s="107"/>
      <c r="J49" s="107"/>
      <c r="K49" s="348"/>
      <c r="L49" s="643"/>
      <c r="M49" s="523" t="s">
        <v>37</v>
      </c>
      <c r="N49" s="524"/>
      <c r="O49" s="524"/>
      <c r="P49" s="524"/>
      <c r="Q49" s="524"/>
      <c r="R49" s="425" t="s">
        <v>37</v>
      </c>
      <c r="S49" s="645"/>
      <c r="T49" s="353"/>
      <c r="U49" s="82" t="s">
        <v>159</v>
      </c>
      <c r="V49" s="46"/>
      <c r="W49" s="86"/>
      <c r="X49" s="48"/>
      <c r="Y49" s="66"/>
      <c r="Z49" s="66"/>
      <c r="AA49" s="29"/>
      <c r="AB49" s="181"/>
      <c r="AC49" s="29"/>
    </row>
    <row r="50" spans="1:29" s="2" customFormat="1" ht="21" customHeight="1" thickBot="1">
      <c r="A50"/>
      <c r="B50"/>
      <c r="C50" s="649" t="s">
        <v>82</v>
      </c>
      <c r="D50" s="33">
        <v>11</v>
      </c>
      <c r="E50" s="593" t="str">
        <f>_xlfn.IFERROR(VLOOKUP(D50,'団体学校リスト'!$K$3:$P$35,2),"  ")</f>
        <v>法政大二</v>
      </c>
      <c r="F50" s="602" t="s">
        <v>1</v>
      </c>
      <c r="G50" s="597" t="str">
        <f>_xlfn.IFERROR(VLOOKUP(D50,'団体学校リスト'!$K$3:$P$35,4),"  ")</f>
        <v>南関東</v>
      </c>
      <c r="H50" s="599" t="s">
        <v>2</v>
      </c>
      <c r="I50" s="609" t="str">
        <f>_xlfn.IFERROR(VLOOKUP(D50,'団体学校リスト'!$K$3:$P$35,6),"   ")</f>
        <v>神奈川</v>
      </c>
      <c r="J50" s="607" t="s">
        <v>3</v>
      </c>
      <c r="K50" s="354"/>
      <c r="L50" s="355"/>
      <c r="M50" s="349"/>
      <c r="N50" s="348"/>
      <c r="O50" s="348"/>
      <c r="P50" s="348"/>
      <c r="Q50" s="348"/>
      <c r="R50" s="350"/>
      <c r="S50" s="482"/>
      <c r="T50" s="483"/>
      <c r="U50" s="593" t="str">
        <f>_xlfn.IFERROR(VLOOKUP(AA50,'団体学校リスト'!$K$3:$P$40,2),"  ")</f>
        <v>茨城キリスト</v>
      </c>
      <c r="V50" s="602" t="s">
        <v>1</v>
      </c>
      <c r="W50" s="597" t="str">
        <f>_xlfn.IFERROR(VLOOKUP(AA50,'団体学校リスト'!$K$3:$P$40,4),"  ")</f>
        <v>北関東</v>
      </c>
      <c r="X50" s="599" t="s">
        <v>2</v>
      </c>
      <c r="Y50" s="609" t="str">
        <f>_xlfn.IFERROR(VLOOKUP(AA50,'団体学校リスト'!$K$3:$P$40,6),"   ")</f>
        <v>茨城</v>
      </c>
      <c r="Z50" s="607" t="s">
        <v>3</v>
      </c>
      <c r="AA50" s="33">
        <v>34</v>
      </c>
      <c r="AB50" s="649" t="s">
        <v>150</v>
      </c>
      <c r="AC50" s="29"/>
    </row>
    <row r="51" spans="3:28" ht="21" customHeight="1" thickTop="1">
      <c r="C51" s="649"/>
      <c r="D51" s="33"/>
      <c r="E51" s="594"/>
      <c r="F51" s="603"/>
      <c r="G51" s="598"/>
      <c r="H51" s="600"/>
      <c r="I51" s="610"/>
      <c r="J51" s="608"/>
      <c r="K51" s="178"/>
      <c r="L51" s="178"/>
      <c r="M51" s="178"/>
      <c r="N51" s="178"/>
      <c r="O51" s="181"/>
      <c r="P51" s="178"/>
      <c r="Q51" s="178"/>
      <c r="R51" s="178"/>
      <c r="S51" s="178"/>
      <c r="T51" s="178"/>
      <c r="U51" s="594"/>
      <c r="V51" s="603"/>
      <c r="W51" s="598" t="e">
        <f>VLOOKUP(AC51,'[1]男女出場校リスト'!$B$3:$H$20,5)&amp;" "&amp;"１"</f>
        <v>#N/A</v>
      </c>
      <c r="X51" s="600"/>
      <c r="Y51" s="610"/>
      <c r="Z51" s="608"/>
      <c r="AB51" s="649"/>
    </row>
    <row r="52" spans="4:20" ht="21" customHeight="1">
      <c r="D52" s="302"/>
      <c r="K52" s="178"/>
      <c r="L52" s="178"/>
      <c r="M52" s="178"/>
      <c r="N52" s="178"/>
      <c r="O52" s="178"/>
      <c r="P52" s="178"/>
      <c r="Q52" s="178"/>
      <c r="R52" s="178"/>
      <c r="S52" s="178"/>
      <c r="T52" s="178"/>
    </row>
    <row r="53" spans="4:20" ht="21" customHeight="1">
      <c r="D53" s="302"/>
      <c r="K53" s="178"/>
      <c r="L53" s="178"/>
      <c r="M53" s="178"/>
      <c r="N53" s="178"/>
      <c r="O53" s="178"/>
      <c r="P53" s="178"/>
      <c r="Q53" s="178"/>
      <c r="R53" s="178"/>
      <c r="S53" s="178"/>
      <c r="T53" s="178"/>
    </row>
    <row r="54" spans="3:29" ht="36" customHeight="1">
      <c r="C54" s="188" t="s">
        <v>188</v>
      </c>
      <c r="D54" s="70"/>
      <c r="E54" s="91"/>
      <c r="F54" s="92"/>
      <c r="G54" s="58"/>
      <c r="H54" s="58"/>
      <c r="I54" s="75"/>
      <c r="J54" s="75"/>
      <c r="K54" s="309"/>
      <c r="L54" s="310"/>
      <c r="M54" s="311"/>
      <c r="N54" s="164"/>
      <c r="O54" s="178"/>
      <c r="P54" s="164"/>
      <c r="Q54" s="312"/>
      <c r="R54" s="312"/>
      <c r="S54" s="313"/>
      <c r="T54" s="314"/>
      <c r="U54" s="94"/>
      <c r="V54" s="45"/>
      <c r="W54" s="97"/>
      <c r="X54" s="97"/>
      <c r="Y54" s="58"/>
      <c r="Z54" s="58"/>
      <c r="AA54" s="45"/>
      <c r="AB54" s="179"/>
      <c r="AC54" s="29"/>
    </row>
    <row r="55" spans="3:29" ht="21" customHeight="1">
      <c r="C55" s="88"/>
      <c r="D55" s="70"/>
      <c r="E55" s="91"/>
      <c r="F55" s="92"/>
      <c r="G55" s="58"/>
      <c r="H55" s="58"/>
      <c r="I55" s="75"/>
      <c r="J55" s="75"/>
      <c r="K55" s="309"/>
      <c r="L55" s="310"/>
      <c r="M55" s="311"/>
      <c r="N55" s="164"/>
      <c r="O55" s="178"/>
      <c r="P55" s="164"/>
      <c r="Q55" s="312"/>
      <c r="R55" s="312"/>
      <c r="S55" s="313"/>
      <c r="T55" s="314"/>
      <c r="U55" s="94"/>
      <c r="V55" s="45"/>
      <c r="W55" s="97"/>
      <c r="X55" s="97"/>
      <c r="Y55" s="58"/>
      <c r="Z55" s="58"/>
      <c r="AA55" s="45"/>
      <c r="AB55" s="179"/>
      <c r="AC55" s="29"/>
    </row>
    <row r="56" spans="3:29" ht="21.75" customHeight="1">
      <c r="C56" s="170"/>
      <c r="D56" s="33"/>
      <c r="E56" s="34" t="s">
        <v>98</v>
      </c>
      <c r="F56" s="29"/>
      <c r="G56" s="98"/>
      <c r="H56" s="98"/>
      <c r="I56" s="58"/>
      <c r="J56" s="58"/>
      <c r="K56" s="309"/>
      <c r="L56" s="179"/>
      <c r="M56" s="179"/>
      <c r="N56" s="659" t="s">
        <v>128</v>
      </c>
      <c r="O56" s="659"/>
      <c r="P56" s="659"/>
      <c r="Q56" s="659"/>
      <c r="R56" s="179"/>
      <c r="S56" s="309"/>
      <c r="T56" s="359"/>
      <c r="U56" s="82" t="s">
        <v>162</v>
      </c>
      <c r="V56" s="46"/>
      <c r="W56" s="86"/>
      <c r="X56" s="48"/>
      <c r="Y56" s="66"/>
      <c r="Z56" s="66"/>
      <c r="AA56" s="200"/>
      <c r="AB56" s="179"/>
      <c r="AC56" s="29"/>
    </row>
    <row r="57" spans="3:29" ht="21" customHeight="1" thickBot="1">
      <c r="C57" s="604">
        <v>1</v>
      </c>
      <c r="D57" s="33">
        <v>5</v>
      </c>
      <c r="E57" s="593" t="str">
        <f>_xlfn.IFERROR(VLOOKUP(D57,'団体学校リスト'!$K$3:$P$35,2),"  ")</f>
        <v>東洋大牛久</v>
      </c>
      <c r="F57" s="602" t="s">
        <v>1</v>
      </c>
      <c r="G57" s="597" t="str">
        <f>_xlfn.IFERROR(VLOOKUP(D57,'団体学校リスト'!$K$3:$P$35,4),"  ")</f>
        <v>北関東</v>
      </c>
      <c r="H57" s="599" t="s">
        <v>2</v>
      </c>
      <c r="I57" s="609" t="str">
        <f>_xlfn.IFERROR(VLOOKUP(D57,'団体学校リスト'!$K$3:$P$35,6),"   ")</f>
        <v>茨　城</v>
      </c>
      <c r="J57" s="607" t="s">
        <v>3</v>
      </c>
      <c r="K57" s="360"/>
      <c r="L57" s="218"/>
      <c r="M57" s="361"/>
      <c r="N57" s="659"/>
      <c r="O57" s="659"/>
      <c r="P57" s="659"/>
      <c r="Q57" s="659"/>
      <c r="R57" s="361"/>
      <c r="S57" s="309"/>
      <c r="T57" s="362"/>
      <c r="U57" s="593" t="str">
        <f>_xlfn.IFERROR(VLOOKUP(AA57,'団体学校リスト'!$K$3:$P$35,2),"  ")</f>
        <v>鹿児島純心</v>
      </c>
      <c r="V57" s="602" t="s">
        <v>1</v>
      </c>
      <c r="W57" s="597" t="str">
        <f>_xlfn.IFERROR(VLOOKUP(AA57,'団体学校リスト'!$K$3:$P$35,4),"  ")</f>
        <v>九　州</v>
      </c>
      <c r="X57" s="599" t="s">
        <v>2</v>
      </c>
      <c r="Y57" s="609" t="str">
        <f>_xlfn.IFERROR(VLOOKUP(AA57,'団体学校リスト'!$K$3:$P$35,6),"   ")</f>
        <v>鹿児島</v>
      </c>
      <c r="Z57" s="607" t="s">
        <v>3</v>
      </c>
      <c r="AA57" s="201">
        <v>28</v>
      </c>
      <c r="AB57" s="649" t="s">
        <v>29</v>
      </c>
      <c r="AC57" s="29"/>
    </row>
    <row r="58" spans="1:30" ht="20.25" customHeight="1" thickTop="1">
      <c r="A58" s="5"/>
      <c r="B58" s="5"/>
      <c r="C58" s="604"/>
      <c r="D58" s="106"/>
      <c r="E58" s="594"/>
      <c r="F58" s="603"/>
      <c r="G58" s="598"/>
      <c r="H58" s="600"/>
      <c r="I58" s="610"/>
      <c r="J58" s="608"/>
      <c r="K58" s="578"/>
      <c r="L58" s="224"/>
      <c r="M58" s="361"/>
      <c r="N58" s="363"/>
      <c r="O58" s="258"/>
      <c r="P58" s="363"/>
      <c r="Q58" s="361"/>
      <c r="R58" s="361"/>
      <c r="S58" s="364"/>
      <c r="T58" s="668"/>
      <c r="U58" s="594"/>
      <c r="V58" s="603"/>
      <c r="W58" s="598" t="e">
        <f>VLOOKUP(AC58,'[1]男女出場校リスト'!$B$3:$H$20,5)&amp;" "&amp;"１"</f>
        <v>#N/A</v>
      </c>
      <c r="X58" s="600"/>
      <c r="Y58" s="610"/>
      <c r="Z58" s="608"/>
      <c r="AA58" s="201"/>
      <c r="AB58" s="649"/>
      <c r="AC58" s="101"/>
      <c r="AD58" s="5"/>
    </row>
    <row r="59" spans="1:30" ht="9" customHeight="1" thickBot="1">
      <c r="A59" s="5"/>
      <c r="B59" s="5"/>
      <c r="C59" s="69"/>
      <c r="D59" s="106"/>
      <c r="E59" s="111"/>
      <c r="F59" s="46"/>
      <c r="G59" s="79"/>
      <c r="H59" s="108"/>
      <c r="I59" s="113"/>
      <c r="J59" s="87"/>
      <c r="K59" s="578"/>
      <c r="L59" s="365"/>
      <c r="M59" s="484"/>
      <c r="N59" s="485"/>
      <c r="O59" s="366"/>
      <c r="P59" s="363"/>
      <c r="Q59" s="484"/>
      <c r="R59" s="486"/>
      <c r="S59" s="367"/>
      <c r="T59" s="578"/>
      <c r="U59" s="132"/>
      <c r="V59" s="46"/>
      <c r="W59" s="79"/>
      <c r="X59" s="108"/>
      <c r="Y59" s="87"/>
      <c r="Z59" s="87"/>
      <c r="AA59" s="201"/>
      <c r="AB59" s="73"/>
      <c r="AC59" s="101"/>
      <c r="AD59" s="5"/>
    </row>
    <row r="60" spans="1:30" ht="21.75" customHeight="1" thickTop="1">
      <c r="A60" s="5"/>
      <c r="B60" s="5"/>
      <c r="C60" s="69"/>
      <c r="D60" s="33"/>
      <c r="E60" s="34" t="s">
        <v>99</v>
      </c>
      <c r="F60" s="104"/>
      <c r="G60" s="104"/>
      <c r="H60" s="104"/>
      <c r="I60" s="104"/>
      <c r="J60" s="104"/>
      <c r="K60" s="578"/>
      <c r="L60" s="368"/>
      <c r="M60" s="425" t="s">
        <v>37</v>
      </c>
      <c r="N60" s="508"/>
      <c r="O60" s="430"/>
      <c r="P60" s="509"/>
      <c r="Q60" s="425"/>
      <c r="R60" s="510" t="s">
        <v>37</v>
      </c>
      <c r="S60" s="388"/>
      <c r="T60" s="578"/>
      <c r="U60" s="82" t="s">
        <v>163</v>
      </c>
      <c r="V60" s="46"/>
      <c r="W60" s="86"/>
      <c r="X60" s="48"/>
      <c r="Y60" s="66"/>
      <c r="Z60" s="66"/>
      <c r="AA60" s="200"/>
      <c r="AB60" s="73"/>
      <c r="AC60" s="101"/>
      <c r="AD60" s="5"/>
    </row>
    <row r="61" spans="1:30" ht="21" customHeight="1">
      <c r="A61" s="5"/>
      <c r="B61" s="5"/>
      <c r="C61" s="604">
        <v>2</v>
      </c>
      <c r="D61" s="33">
        <v>8</v>
      </c>
      <c r="E61" s="593" t="str">
        <f>_xlfn.IFERROR(VLOOKUP(D61,'団体学校リスト'!$K$3:$P$35,2),"  ")</f>
        <v>成蹊</v>
      </c>
      <c r="F61" s="602" t="s">
        <v>1</v>
      </c>
      <c r="G61" s="597" t="str">
        <f>_xlfn.IFERROR(VLOOKUP(D61,'団体学校リスト'!$K$3:$P$35,4),"  ")</f>
        <v>東　京</v>
      </c>
      <c r="H61" s="599" t="s">
        <v>2</v>
      </c>
      <c r="I61" s="609" t="str">
        <f>_xlfn.IFERROR(VLOOKUP(D61,'団体学校リスト'!$K$3:$P$35,6),"   ")</f>
        <v>東　京</v>
      </c>
      <c r="J61" s="607" t="s">
        <v>3</v>
      </c>
      <c r="K61" s="578"/>
      <c r="L61" s="370"/>
      <c r="M61" s="425"/>
      <c r="N61" s="508"/>
      <c r="O61" s="430"/>
      <c r="P61" s="509"/>
      <c r="Q61" s="425"/>
      <c r="R61" s="425"/>
      <c r="S61" s="391"/>
      <c r="T61" s="666"/>
      <c r="U61" s="593" t="str">
        <f>_xlfn.IFERROR(VLOOKUP(AA61,'団体学校リスト'!$K$3:$P$40,2),"  ")</f>
        <v>日大鶴ケ丘</v>
      </c>
      <c r="V61" s="602" t="s">
        <v>1</v>
      </c>
      <c r="W61" s="597" t="str">
        <f>_xlfn.IFERROR(VLOOKUP(AA61,'団体学校リスト'!$K$3:$P$40,4),"  ")</f>
        <v>東京</v>
      </c>
      <c r="X61" s="599" t="s">
        <v>2</v>
      </c>
      <c r="Y61" s="609" t="str">
        <f>_xlfn.IFERROR(VLOOKUP(AA61,'団体学校リスト'!$K$3:$P$40,6),"   ")</f>
        <v>東京</v>
      </c>
      <c r="Z61" s="607" t="s">
        <v>3</v>
      </c>
      <c r="AA61" s="201">
        <v>33</v>
      </c>
      <c r="AB61" s="649" t="s">
        <v>30</v>
      </c>
      <c r="AC61" s="101"/>
      <c r="AD61" s="5"/>
    </row>
    <row r="62" spans="1:30" ht="21" customHeight="1">
      <c r="A62" s="5"/>
      <c r="B62" s="5"/>
      <c r="C62" s="604"/>
      <c r="D62" s="33"/>
      <c r="E62" s="594"/>
      <c r="F62" s="603"/>
      <c r="G62" s="598"/>
      <c r="H62" s="600"/>
      <c r="I62" s="610"/>
      <c r="J62" s="608"/>
      <c r="K62" s="280"/>
      <c r="L62" s="372"/>
      <c r="M62" s="432"/>
      <c r="N62" s="629" t="s">
        <v>293</v>
      </c>
      <c r="O62" s="521"/>
      <c r="P62" s="511"/>
      <c r="Q62" s="671" t="s">
        <v>37</v>
      </c>
      <c r="R62" s="425"/>
      <c r="S62" s="309"/>
      <c r="T62" s="180"/>
      <c r="U62" s="594"/>
      <c r="V62" s="603"/>
      <c r="W62" s="598" t="e">
        <f>VLOOKUP(AC62,'[1]男女出場校リスト'!$B$3:$H$20,5)&amp;" "&amp;"１"</f>
        <v>#N/A</v>
      </c>
      <c r="X62" s="600"/>
      <c r="Y62" s="610"/>
      <c r="Z62" s="608"/>
      <c r="AA62" s="201"/>
      <c r="AB62" s="649"/>
      <c r="AC62" s="101"/>
      <c r="AD62" s="5"/>
    </row>
    <row r="63" spans="1:30" ht="9" customHeight="1">
      <c r="A63" s="5"/>
      <c r="B63" s="5"/>
      <c r="C63" s="69"/>
      <c r="D63" s="33"/>
      <c r="E63" s="111"/>
      <c r="F63" s="46"/>
      <c r="G63" s="79"/>
      <c r="H63" s="108"/>
      <c r="I63" s="113"/>
      <c r="J63" s="87"/>
      <c r="K63" s="217"/>
      <c r="L63" s="372"/>
      <c r="M63" s="433"/>
      <c r="N63" s="629"/>
      <c r="O63" s="512"/>
      <c r="P63" s="513"/>
      <c r="Q63" s="671"/>
      <c r="R63" s="514"/>
      <c r="S63" s="309"/>
      <c r="T63" s="180"/>
      <c r="U63" s="132"/>
      <c r="V63" s="46"/>
      <c r="W63" s="79"/>
      <c r="X63" s="108"/>
      <c r="Y63" s="87"/>
      <c r="Z63" s="87"/>
      <c r="AA63" s="201"/>
      <c r="AB63" s="73"/>
      <c r="AC63" s="101"/>
      <c r="AD63" s="5"/>
    </row>
    <row r="64" spans="1:30" ht="21.75" customHeight="1">
      <c r="A64" s="5"/>
      <c r="B64" s="5"/>
      <c r="C64" s="69"/>
      <c r="D64" s="33"/>
      <c r="E64" s="34" t="s">
        <v>100</v>
      </c>
      <c r="F64" s="104"/>
      <c r="G64" s="104"/>
      <c r="H64" s="104"/>
      <c r="I64" s="104"/>
      <c r="J64" s="104"/>
      <c r="K64" s="217"/>
      <c r="L64" s="372"/>
      <c r="M64" s="433"/>
      <c r="N64" s="629"/>
      <c r="O64" s="686" t="s">
        <v>295</v>
      </c>
      <c r="P64" s="685"/>
      <c r="Q64" s="671"/>
      <c r="R64" s="514"/>
      <c r="S64" s="309"/>
      <c r="T64" s="180"/>
      <c r="U64" s="82" t="s">
        <v>164</v>
      </c>
      <c r="V64" s="46"/>
      <c r="W64" s="86"/>
      <c r="X64" s="48"/>
      <c r="Y64" s="66"/>
      <c r="Z64" s="66"/>
      <c r="AA64" s="200"/>
      <c r="AB64" s="73"/>
      <c r="AC64" s="101"/>
      <c r="AD64" s="5"/>
    </row>
    <row r="65" spans="1:30" ht="21" customHeight="1" thickBot="1">
      <c r="A65" s="5"/>
      <c r="B65" s="5"/>
      <c r="C65" s="604">
        <v>3</v>
      </c>
      <c r="D65" s="33">
        <v>7</v>
      </c>
      <c r="E65" s="593" t="str">
        <f>_xlfn.IFERROR(VLOOKUP(D65,'団体学校リスト'!$K$3:$P$35,2),"  ")</f>
        <v>東京</v>
      </c>
      <c r="F65" s="602" t="s">
        <v>1</v>
      </c>
      <c r="G65" s="597" t="str">
        <f>_xlfn.IFERROR(VLOOKUP(D65,'団体学校リスト'!$K$3:$P$35,4),"  ")</f>
        <v>東　京</v>
      </c>
      <c r="H65" s="599" t="s">
        <v>2</v>
      </c>
      <c r="I65" s="609" t="str">
        <f>_xlfn.IFERROR(VLOOKUP(D65,'団体学校リスト'!$K$3:$P$35,6),"   ")</f>
        <v>東　京</v>
      </c>
      <c r="J65" s="607" t="s">
        <v>3</v>
      </c>
      <c r="K65" s="222"/>
      <c r="L65" s="372"/>
      <c r="M65" s="432"/>
      <c r="N65" s="414"/>
      <c r="O65" s="432"/>
      <c r="P65" s="432"/>
      <c r="Q65" s="445"/>
      <c r="R65" s="515"/>
      <c r="S65" s="371"/>
      <c r="T65" s="380"/>
      <c r="U65" s="593" t="str">
        <f>_xlfn.IFERROR(VLOOKUP(AA65,'団体学校リスト'!$K$3:$P$40,2),"  ")</f>
        <v>京都両洋</v>
      </c>
      <c r="V65" s="602" t="s">
        <v>1</v>
      </c>
      <c r="W65" s="597" t="str">
        <f>_xlfn.IFERROR(VLOOKUP(AA65,'団体学校リスト'!$K$3:$P$40,4),"  ")</f>
        <v>近　畿</v>
      </c>
      <c r="X65" s="599" t="s">
        <v>2</v>
      </c>
      <c r="Y65" s="609" t="str">
        <f>_xlfn.IFERROR(VLOOKUP(AA65,'団体学校リスト'!$K$3:$P$40,6),"   ")</f>
        <v>京　都</v>
      </c>
      <c r="Z65" s="607" t="s">
        <v>3</v>
      </c>
      <c r="AA65" s="201">
        <v>31</v>
      </c>
      <c r="AB65" s="649" t="s">
        <v>31</v>
      </c>
      <c r="AC65" s="101"/>
      <c r="AD65" s="5"/>
    </row>
    <row r="66" spans="1:30" ht="21" customHeight="1" thickTop="1">
      <c r="A66" s="5"/>
      <c r="B66" s="5"/>
      <c r="C66" s="604"/>
      <c r="D66" s="33"/>
      <c r="E66" s="594"/>
      <c r="F66" s="603"/>
      <c r="G66" s="598"/>
      <c r="H66" s="600"/>
      <c r="I66" s="610"/>
      <c r="J66" s="608"/>
      <c r="K66" s="578"/>
      <c r="L66" s="487"/>
      <c r="M66" s="515"/>
      <c r="N66" s="434"/>
      <c r="O66" s="432"/>
      <c r="P66" s="515"/>
      <c r="Q66" s="446"/>
      <c r="R66" s="516"/>
      <c r="S66" s="382"/>
      <c r="T66" s="578"/>
      <c r="U66" s="594"/>
      <c r="V66" s="603"/>
      <c r="W66" s="598" t="e">
        <f>VLOOKUP(AC66,'[1]男女出場校リスト'!$B$3:$H$20,5)&amp;" "&amp;"１"</f>
        <v>#N/A</v>
      </c>
      <c r="X66" s="600"/>
      <c r="Y66" s="610"/>
      <c r="Z66" s="608"/>
      <c r="AA66" s="201"/>
      <c r="AB66" s="649"/>
      <c r="AC66" s="101"/>
      <c r="AD66" s="5"/>
    </row>
    <row r="67" spans="1:30" ht="9" customHeight="1" thickBot="1">
      <c r="A67" s="5"/>
      <c r="B67" s="5"/>
      <c r="C67" s="69"/>
      <c r="D67" s="33"/>
      <c r="E67" s="111"/>
      <c r="F67" s="46"/>
      <c r="G67" s="79"/>
      <c r="H67" s="108"/>
      <c r="I67" s="113"/>
      <c r="J67" s="87"/>
      <c r="K67" s="578"/>
      <c r="L67" s="368"/>
      <c r="M67" s="517"/>
      <c r="N67" s="518"/>
      <c r="O67" s="515"/>
      <c r="P67" s="515"/>
      <c r="Q67" s="517"/>
      <c r="R67" s="519"/>
      <c r="S67" s="382"/>
      <c r="T67" s="578"/>
      <c r="U67" s="132"/>
      <c r="V67" s="46"/>
      <c r="W67" s="79"/>
      <c r="X67" s="108"/>
      <c r="Y67" s="87"/>
      <c r="Z67" s="87"/>
      <c r="AA67" s="201"/>
      <c r="AB67" s="73"/>
      <c r="AC67" s="101"/>
      <c r="AD67" s="5"/>
    </row>
    <row r="68" spans="1:30" ht="21" customHeight="1" thickTop="1">
      <c r="A68" s="5"/>
      <c r="B68" s="5"/>
      <c r="C68" s="69"/>
      <c r="D68" s="33"/>
      <c r="E68" s="34" t="s">
        <v>101</v>
      </c>
      <c r="F68" s="105"/>
      <c r="G68" s="105"/>
      <c r="H68" s="105"/>
      <c r="I68" s="107"/>
      <c r="J68" s="107"/>
      <c r="K68" s="578"/>
      <c r="L68" s="383"/>
      <c r="M68" s="425" t="s">
        <v>37</v>
      </c>
      <c r="N68" s="515"/>
      <c r="O68" s="515"/>
      <c r="P68" s="515"/>
      <c r="Q68" s="515"/>
      <c r="R68" s="514" t="s">
        <v>37</v>
      </c>
      <c r="S68" s="388"/>
      <c r="T68" s="578"/>
      <c r="U68" s="82" t="s">
        <v>165</v>
      </c>
      <c r="V68" s="46"/>
      <c r="W68" s="86"/>
      <c r="X68" s="48"/>
      <c r="Y68" s="66"/>
      <c r="Z68" s="66"/>
      <c r="AA68" s="200"/>
      <c r="AB68" s="73"/>
      <c r="AC68" s="101"/>
      <c r="AD68" s="5"/>
    </row>
    <row r="69" spans="1:30" ht="21" customHeight="1" thickBot="1">
      <c r="A69" s="5"/>
      <c r="B69" s="5"/>
      <c r="C69" s="604">
        <v>4</v>
      </c>
      <c r="D69" s="33">
        <v>27</v>
      </c>
      <c r="E69" s="593" t="str">
        <f>_xlfn.IFERROR(VLOOKUP(D69,'団体学校リスト'!$K$3:$P$35,2),"  ")</f>
        <v>沖縄尚学</v>
      </c>
      <c r="F69" s="602" t="s">
        <v>1</v>
      </c>
      <c r="G69" s="597" t="str">
        <f>_xlfn.IFERROR(VLOOKUP(D69,'団体学校リスト'!$K$3:$P$35,4),"  ")</f>
        <v>九　州</v>
      </c>
      <c r="H69" s="599" t="s">
        <v>2</v>
      </c>
      <c r="I69" s="609" t="str">
        <f>_xlfn.IFERROR(VLOOKUP(D69,'団体学校リスト'!$K$3:$P$35,6),"   ")</f>
        <v>沖　縄</v>
      </c>
      <c r="J69" s="607" t="s">
        <v>3</v>
      </c>
      <c r="K69" s="581"/>
      <c r="L69" s="488"/>
      <c r="M69" s="520"/>
      <c r="N69" s="520"/>
      <c r="O69" s="515"/>
      <c r="P69" s="520"/>
      <c r="Q69" s="520"/>
      <c r="R69" s="520"/>
      <c r="S69" s="391"/>
      <c r="T69" s="666"/>
      <c r="U69" s="593" t="str">
        <f>_xlfn.IFERROR(VLOOKUP(AA69,'団体学校リスト'!$K$3:$P$40,2),"  ")</f>
        <v>茨城キリスト</v>
      </c>
      <c r="V69" s="602" t="s">
        <v>1</v>
      </c>
      <c r="W69" s="597" t="str">
        <f>_xlfn.IFERROR(VLOOKUP(AA69,'団体学校リスト'!$K$3:$P$40,4),"  ")</f>
        <v>北関東</v>
      </c>
      <c r="X69" s="599" t="s">
        <v>2</v>
      </c>
      <c r="Y69" s="609" t="str">
        <f>_xlfn.IFERROR(VLOOKUP(AA69,'団体学校リスト'!$K$3:$P$40,6),"   ")</f>
        <v>茨城</v>
      </c>
      <c r="Z69" s="607" t="s">
        <v>3</v>
      </c>
      <c r="AA69" s="201">
        <v>34</v>
      </c>
      <c r="AB69" s="649" t="s">
        <v>32</v>
      </c>
      <c r="AC69" s="101"/>
      <c r="AD69" s="5"/>
    </row>
    <row r="70" spans="1:30" ht="21" customHeight="1" thickTop="1">
      <c r="A70" s="5"/>
      <c r="B70" s="5"/>
      <c r="C70" s="604"/>
      <c r="D70" s="33"/>
      <c r="E70" s="594"/>
      <c r="F70" s="603"/>
      <c r="G70" s="598"/>
      <c r="H70" s="600"/>
      <c r="I70" s="610"/>
      <c r="J70" s="608"/>
      <c r="K70" s="179"/>
      <c r="L70" s="310"/>
      <c r="M70" s="390"/>
      <c r="N70" s="390"/>
      <c r="O70" s="390"/>
      <c r="P70" s="390"/>
      <c r="Q70" s="390"/>
      <c r="R70" s="390"/>
      <c r="S70" s="309"/>
      <c r="T70" s="359"/>
      <c r="U70" s="594"/>
      <c r="V70" s="603"/>
      <c r="W70" s="598" t="e">
        <f>VLOOKUP(AC70,'[1]男女出場校リスト'!$B$3:$H$20,5)&amp;" "&amp;"１"</f>
        <v>#N/A</v>
      </c>
      <c r="X70" s="600"/>
      <c r="Y70" s="610"/>
      <c r="Z70" s="608"/>
      <c r="AA70" s="201"/>
      <c r="AB70" s="649"/>
      <c r="AC70" s="101"/>
      <c r="AD70" s="5"/>
    </row>
    <row r="71" spans="1:30" ht="21" customHeight="1">
      <c r="A71" s="5"/>
      <c r="B71" s="5"/>
      <c r="D71" s="302"/>
      <c r="K71" s="178"/>
      <c r="L71" s="178"/>
      <c r="M71" s="392"/>
      <c r="N71" s="392"/>
      <c r="O71" s="390"/>
      <c r="P71" s="392"/>
      <c r="Q71" s="392"/>
      <c r="R71" s="392"/>
      <c r="S71" s="178"/>
      <c r="T71" s="178"/>
      <c r="AA71" s="463"/>
      <c r="AC71" s="5"/>
      <c r="AD71" s="5"/>
    </row>
    <row r="72" spans="4:30" ht="21" customHeight="1">
      <c r="D72" s="302"/>
      <c r="K72" s="178"/>
      <c r="L72" s="178"/>
      <c r="M72" s="392"/>
      <c r="N72" s="392"/>
      <c r="O72" s="392"/>
      <c r="P72" s="392"/>
      <c r="Q72" s="392"/>
      <c r="R72" s="392"/>
      <c r="S72" s="178"/>
      <c r="T72" s="178"/>
      <c r="AC72" s="5"/>
      <c r="AD72" s="5"/>
    </row>
    <row r="73" spans="3:30" ht="35.25" customHeight="1">
      <c r="C73" s="188" t="s">
        <v>250</v>
      </c>
      <c r="D73" s="70"/>
      <c r="E73" s="91"/>
      <c r="F73" s="92"/>
      <c r="G73" s="58"/>
      <c r="H73" s="58"/>
      <c r="I73" s="75"/>
      <c r="J73" s="75"/>
      <c r="K73" s="309"/>
      <c r="L73" s="310"/>
      <c r="M73" s="311"/>
      <c r="N73" s="164"/>
      <c r="O73" s="178"/>
      <c r="P73" s="178"/>
      <c r="Q73" s="178"/>
      <c r="R73" s="178"/>
      <c r="S73" s="178"/>
      <c r="T73" s="178"/>
      <c r="AC73" s="5"/>
      <c r="AD73" s="5"/>
    </row>
    <row r="74" spans="3:30" ht="20.25" customHeight="1">
      <c r="C74" s="188"/>
      <c r="D74" s="70"/>
      <c r="E74" s="91"/>
      <c r="F74" s="92"/>
      <c r="G74" s="58"/>
      <c r="H74" s="58"/>
      <c r="I74" s="75"/>
      <c r="J74" s="75"/>
      <c r="K74" s="309"/>
      <c r="L74" s="310"/>
      <c r="M74" s="311"/>
      <c r="N74" s="164"/>
      <c r="O74" s="178"/>
      <c r="P74" s="178"/>
      <c r="Q74" s="178"/>
      <c r="R74" s="178"/>
      <c r="S74" s="178"/>
      <c r="T74" s="178"/>
      <c r="AC74" s="5"/>
      <c r="AD74" s="5"/>
    </row>
    <row r="75" spans="3:28" ht="21" customHeight="1">
      <c r="C75" s="69"/>
      <c r="D75" s="33"/>
      <c r="E75" s="34" t="s">
        <v>103</v>
      </c>
      <c r="F75" s="104"/>
      <c r="G75" s="104"/>
      <c r="H75" s="104"/>
      <c r="I75" s="104"/>
      <c r="J75" s="104"/>
      <c r="K75" s="217"/>
      <c r="L75" s="372"/>
      <c r="M75" s="178"/>
      <c r="N75" s="659" t="s">
        <v>102</v>
      </c>
      <c r="O75" s="659"/>
      <c r="P75" s="659"/>
      <c r="Q75" s="659"/>
      <c r="R75" s="178"/>
      <c r="S75" s="178"/>
      <c r="T75" s="178"/>
      <c r="U75" s="82" t="s">
        <v>95</v>
      </c>
      <c r="V75" s="46"/>
      <c r="W75" s="86"/>
      <c r="X75" s="48"/>
      <c r="Y75" s="66"/>
      <c r="Z75" s="66"/>
      <c r="AA75" s="200"/>
      <c r="AB75" s="73"/>
    </row>
    <row r="76" spans="3:28" ht="21" customHeight="1">
      <c r="C76" s="604">
        <v>1</v>
      </c>
      <c r="D76" s="33">
        <v>18</v>
      </c>
      <c r="E76" s="593" t="str">
        <f>_xlfn.IFERROR(VLOOKUP(D76,'団体学校リスト'!$K$3:$P$35,2),"  ")</f>
        <v>新潟第一</v>
      </c>
      <c r="F76" s="602" t="s">
        <v>1</v>
      </c>
      <c r="G76" s="597" t="str">
        <f>_xlfn.IFERROR(VLOOKUP(D76,'団体学校リスト'!$K$3:$P$35,4),"  ")</f>
        <v>北信越</v>
      </c>
      <c r="H76" s="599" t="s">
        <v>2</v>
      </c>
      <c r="I76" s="609" t="str">
        <f>_xlfn.IFERROR(VLOOKUP(D76,'団体学校リスト'!$K$3:$P$35,6),"   ")</f>
        <v>新　潟</v>
      </c>
      <c r="J76" s="607" t="s">
        <v>3</v>
      </c>
      <c r="K76" s="222"/>
      <c r="L76" s="372"/>
      <c r="M76" s="178"/>
      <c r="N76" s="659"/>
      <c r="O76" s="659"/>
      <c r="P76" s="659"/>
      <c r="Q76" s="659"/>
      <c r="R76" s="178"/>
      <c r="S76" s="178"/>
      <c r="T76" s="178"/>
      <c r="U76" s="593" t="str">
        <f>_xlfn.IFERROR(VLOOKUP(AA76,'団体学校リスト'!$K$3:$P$40,2),"  ")</f>
        <v>日大山形</v>
      </c>
      <c r="V76" s="602" t="s">
        <v>1</v>
      </c>
      <c r="W76" s="597" t="str">
        <f>_xlfn.IFERROR(VLOOKUP(AA76,'団体学校リスト'!$K$3:$P$40,4),"  ")</f>
        <v>東　北</v>
      </c>
      <c r="X76" s="599" t="s">
        <v>2</v>
      </c>
      <c r="Y76" s="609" t="str">
        <f>_xlfn.IFERROR(VLOOKUP(AA76,'団体学校リスト'!$K$3:$P$40,6),"   ")</f>
        <v>山　形</v>
      </c>
      <c r="Z76" s="607" t="s">
        <v>3</v>
      </c>
      <c r="AA76" s="201">
        <v>3</v>
      </c>
      <c r="AB76" s="649" t="s">
        <v>168</v>
      </c>
    </row>
    <row r="77" spans="3:28" ht="21" customHeight="1">
      <c r="C77" s="604"/>
      <c r="D77" s="33"/>
      <c r="E77" s="594"/>
      <c r="F77" s="603"/>
      <c r="G77" s="598"/>
      <c r="H77" s="600"/>
      <c r="I77" s="610"/>
      <c r="J77" s="608"/>
      <c r="K77" s="182"/>
      <c r="L77" s="591" t="s">
        <v>20</v>
      </c>
      <c r="M77" s="178"/>
      <c r="N77" s="178"/>
      <c r="O77" s="392"/>
      <c r="P77" s="397"/>
      <c r="Q77" s="178"/>
      <c r="R77" s="178"/>
      <c r="S77" s="676" t="s">
        <v>105</v>
      </c>
      <c r="T77" s="489"/>
      <c r="U77" s="594"/>
      <c r="V77" s="603"/>
      <c r="W77" s="598" t="e">
        <f>VLOOKUP(AC77,'[1]男女出場校リスト'!$B$3:$H$20,5)&amp;" "&amp;"１"</f>
        <v>#N/A</v>
      </c>
      <c r="X77" s="600"/>
      <c r="Y77" s="610"/>
      <c r="Z77" s="608"/>
      <c r="AA77" s="201"/>
      <c r="AB77" s="649"/>
    </row>
    <row r="78" spans="3:28" ht="21" customHeight="1" thickBot="1">
      <c r="C78" s="69"/>
      <c r="D78" s="33"/>
      <c r="E78" s="111"/>
      <c r="F78" s="46"/>
      <c r="G78" s="79"/>
      <c r="H78" s="108"/>
      <c r="I78" s="113"/>
      <c r="J78" s="87"/>
      <c r="K78" s="182"/>
      <c r="L78" s="590"/>
      <c r="M78" s="491"/>
      <c r="N78" s="492"/>
      <c r="O78" s="494"/>
      <c r="P78" s="490"/>
      <c r="Q78" s="492"/>
      <c r="R78" s="495"/>
      <c r="S78" s="635"/>
      <c r="T78" s="392"/>
      <c r="U78" s="132"/>
      <c r="V78" s="46"/>
      <c r="W78" s="79"/>
      <c r="X78" s="108"/>
      <c r="Y78" s="87"/>
      <c r="Z78" s="87"/>
      <c r="AA78" s="201"/>
      <c r="AB78" s="73"/>
    </row>
    <row r="79" spans="1:29" ht="21" customHeight="1" thickTop="1">
      <c r="A79" s="305"/>
      <c r="B79" s="464"/>
      <c r="C79" s="69"/>
      <c r="D79" s="33"/>
      <c r="E79" s="34" t="s">
        <v>104</v>
      </c>
      <c r="F79" s="105"/>
      <c r="G79" s="105"/>
      <c r="H79" s="105"/>
      <c r="I79" s="107"/>
      <c r="J79" s="107"/>
      <c r="K79" s="182"/>
      <c r="L79" s="578"/>
      <c r="M79" s="565" t="s">
        <v>37</v>
      </c>
      <c r="N79" s="496"/>
      <c r="O79" s="499"/>
      <c r="P79" s="500"/>
      <c r="Q79" s="494"/>
      <c r="R79" s="567" t="s">
        <v>37</v>
      </c>
      <c r="S79" s="634"/>
      <c r="T79" s="392"/>
      <c r="U79" s="82" t="s">
        <v>96</v>
      </c>
      <c r="V79" s="46"/>
      <c r="W79" s="86"/>
      <c r="X79" s="48"/>
      <c r="Y79" s="66"/>
      <c r="Z79" s="66"/>
      <c r="AA79" s="200"/>
      <c r="AB79" s="73"/>
      <c r="AC79" s="192"/>
    </row>
    <row r="80" spans="1:29" ht="21" customHeight="1" thickBot="1">
      <c r="A80" s="305"/>
      <c r="B80" s="5"/>
      <c r="C80" s="604">
        <v>2</v>
      </c>
      <c r="D80" s="33">
        <v>14</v>
      </c>
      <c r="E80" s="593" t="str">
        <f>_xlfn.IFERROR(VLOOKUP(D80,'団体学校リスト'!$K$3:$P$35,2),"  ")</f>
        <v>城南静岡</v>
      </c>
      <c r="F80" s="602" t="s">
        <v>1</v>
      </c>
      <c r="G80" s="597" t="str">
        <f>_xlfn.IFERROR(VLOOKUP(D80,'団体学校リスト'!$K$3:$P$35,4),"  ")</f>
        <v>東　海</v>
      </c>
      <c r="H80" s="599" t="s">
        <v>2</v>
      </c>
      <c r="I80" s="609" t="str">
        <f>_xlfn.IFERROR(VLOOKUP(D80,'団体学校リスト'!$K$3:$P$35,6),"   ")</f>
        <v>静　岡</v>
      </c>
      <c r="J80" s="607" t="s">
        <v>3</v>
      </c>
      <c r="K80" s="228"/>
      <c r="L80" s="581"/>
      <c r="M80" s="562"/>
      <c r="N80" s="496"/>
      <c r="O80" s="499"/>
      <c r="P80" s="500"/>
      <c r="Q80" s="494"/>
      <c r="R80" s="568"/>
      <c r="S80" s="677"/>
      <c r="T80" s="393"/>
      <c r="U80" s="593" t="str">
        <f>_xlfn.IFERROR(VLOOKUP(AA80,'団体学校リスト'!$K$3:$P$40,2),"  ")</f>
        <v>東葉</v>
      </c>
      <c r="V80" s="602" t="s">
        <v>1</v>
      </c>
      <c r="W80" s="597" t="str">
        <f>_xlfn.IFERROR(VLOOKUP(AA80,'団体学校リスト'!$K$3:$P$40,4),"  ")</f>
        <v>南関東</v>
      </c>
      <c r="X80" s="599" t="s">
        <v>2</v>
      </c>
      <c r="Y80" s="609" t="str">
        <f>_xlfn.IFERROR(VLOOKUP(AA80,'団体学校リスト'!$K$3:$P$40,6),"   ")</f>
        <v>千　葉</v>
      </c>
      <c r="Z80" s="607" t="s">
        <v>3</v>
      </c>
      <c r="AA80" s="201">
        <v>29</v>
      </c>
      <c r="AB80" s="649" t="s">
        <v>30</v>
      </c>
      <c r="AC80" s="193"/>
    </row>
    <row r="81" spans="1:29" ht="21" customHeight="1" thickTop="1">
      <c r="A81" s="305"/>
      <c r="B81" s="5"/>
      <c r="C81" s="604"/>
      <c r="D81" s="33"/>
      <c r="E81" s="594"/>
      <c r="F81" s="603"/>
      <c r="G81" s="598"/>
      <c r="H81" s="600"/>
      <c r="I81" s="610"/>
      <c r="J81" s="608"/>
      <c r="K81" s="179"/>
      <c r="L81" s="310"/>
      <c r="M81" s="503"/>
      <c r="N81" s="496"/>
      <c r="O81" s="494"/>
      <c r="P81" s="501"/>
      <c r="Q81" s="494"/>
      <c r="R81" s="503"/>
      <c r="S81" s="178"/>
      <c r="T81" s="178"/>
      <c r="U81" s="594"/>
      <c r="V81" s="603"/>
      <c r="W81" s="598" t="e">
        <f>VLOOKUP(AC81,'[1]男女出場校リスト'!$B$3:$H$20,5)&amp;" "&amp;"１"</f>
        <v>#N/A</v>
      </c>
      <c r="X81" s="600"/>
      <c r="Y81" s="610"/>
      <c r="Z81" s="608"/>
      <c r="AA81" s="201"/>
      <c r="AB81" s="649"/>
      <c r="AC81" s="193"/>
    </row>
    <row r="82" spans="1:30" ht="21" customHeight="1" thickBot="1">
      <c r="A82" s="308"/>
      <c r="B82" s="5"/>
      <c r="C82" s="69"/>
      <c r="D82" s="33"/>
      <c r="E82" s="111"/>
      <c r="F82" s="46"/>
      <c r="G82" s="79"/>
      <c r="H82" s="108"/>
      <c r="I82" s="113"/>
      <c r="J82" s="87"/>
      <c r="K82" s="179"/>
      <c r="L82" s="310"/>
      <c r="M82" s="503"/>
      <c r="N82" s="625" t="s">
        <v>147</v>
      </c>
      <c r="O82" s="505"/>
      <c r="P82" s="506"/>
      <c r="Q82" s="625" t="s">
        <v>147</v>
      </c>
      <c r="R82" s="503"/>
      <c r="S82" s="178"/>
      <c r="T82" s="178"/>
      <c r="U82" s="111"/>
      <c r="V82" s="46"/>
      <c r="W82" s="79"/>
      <c r="X82" s="108"/>
      <c r="Y82" s="113"/>
      <c r="Z82" s="87"/>
      <c r="AA82" s="201"/>
      <c r="AB82" s="73"/>
      <c r="AC82" s="193"/>
      <c r="AD82" s="5"/>
    </row>
    <row r="83" spans="1:30" ht="21" customHeight="1" thickTop="1">
      <c r="A83" s="569">
        <v>20</v>
      </c>
      <c r="B83" s="190"/>
      <c r="C83" s="69"/>
      <c r="D83" s="33"/>
      <c r="E83" s="34" t="s">
        <v>166</v>
      </c>
      <c r="F83" s="104"/>
      <c r="G83" s="104"/>
      <c r="H83" s="104"/>
      <c r="I83" s="104"/>
      <c r="J83" s="104"/>
      <c r="K83" s="217"/>
      <c r="L83" s="372"/>
      <c r="M83" s="503"/>
      <c r="N83" s="625"/>
      <c r="O83" s="684" t="s">
        <v>295</v>
      </c>
      <c r="P83" s="685"/>
      <c r="Q83" s="625"/>
      <c r="R83" s="503"/>
      <c r="S83" s="392"/>
      <c r="T83" s="392"/>
      <c r="U83" s="82" t="s">
        <v>97</v>
      </c>
      <c r="V83" s="46"/>
      <c r="W83" s="167"/>
      <c r="X83" s="108"/>
      <c r="Y83" s="87"/>
      <c r="Z83" s="87"/>
      <c r="AA83" s="201"/>
      <c r="AB83" s="182"/>
      <c r="AC83" s="305"/>
      <c r="AD83" s="570">
        <v>30</v>
      </c>
    </row>
    <row r="84" spans="2:29" ht="21" customHeight="1" thickBot="1">
      <c r="B84" s="190"/>
      <c r="C84" s="604">
        <v>3</v>
      </c>
      <c r="D84" s="33">
        <v>2</v>
      </c>
      <c r="E84" s="593" t="str">
        <f>_xlfn.IFERROR(VLOOKUP(D84,'団体学校リスト'!$K$3:$P$35,2),"  ")</f>
        <v>仙台育英</v>
      </c>
      <c r="F84" s="602" t="s">
        <v>1</v>
      </c>
      <c r="G84" s="597" t="str">
        <f>_xlfn.IFERROR(VLOOKUP(D84,'団体学校リスト'!$K$3:$P$35,4),"  ")</f>
        <v>東　北</v>
      </c>
      <c r="H84" s="599" t="s">
        <v>2</v>
      </c>
      <c r="I84" s="609" t="str">
        <f>_xlfn.IFERROR(VLOOKUP(D84,'団体学校リスト'!$K$3:$P$35,6),"   ")</f>
        <v>宮　城</v>
      </c>
      <c r="J84" s="607" t="s">
        <v>3</v>
      </c>
      <c r="K84" s="377"/>
      <c r="L84" s="378"/>
      <c r="M84" s="503"/>
      <c r="N84" s="493"/>
      <c r="O84" s="497"/>
      <c r="P84" s="497"/>
      <c r="Q84" s="490"/>
      <c r="R84" s="503"/>
      <c r="S84" s="392"/>
      <c r="T84" s="392"/>
      <c r="U84" s="593" t="str">
        <f>_xlfn.IFERROR(VLOOKUP(AA84,'団体学校リスト'!$K$3:$P$40,2),"  ")</f>
        <v>大阪女学院</v>
      </c>
      <c r="V84" s="602" t="s">
        <v>1</v>
      </c>
      <c r="W84" s="597" t="str">
        <f>_xlfn.IFERROR(VLOOKUP(AA84,'団体学校リスト'!$K$3:$P$40,4),"  ")</f>
        <v>近畿</v>
      </c>
      <c r="X84" s="599" t="s">
        <v>2</v>
      </c>
      <c r="Y84" s="609" t="str">
        <f>_xlfn.IFERROR(VLOOKUP(AA84,'団体学校リスト'!$K$3:$P$40,6),"   ")</f>
        <v>大阪</v>
      </c>
      <c r="Z84" s="607" t="s">
        <v>3</v>
      </c>
      <c r="AA84" s="201">
        <v>38</v>
      </c>
      <c r="AB84" s="578" t="s">
        <v>31</v>
      </c>
      <c r="AC84" s="305"/>
    </row>
    <row r="85" spans="2:29" ht="21" customHeight="1" thickTop="1">
      <c r="B85" s="190"/>
      <c r="C85" s="604"/>
      <c r="D85" s="33"/>
      <c r="E85" s="594"/>
      <c r="F85" s="603"/>
      <c r="G85" s="598"/>
      <c r="H85" s="600"/>
      <c r="I85" s="610"/>
      <c r="J85" s="608"/>
      <c r="K85" s="182"/>
      <c r="L85" s="578" t="s">
        <v>169</v>
      </c>
      <c r="M85" s="562"/>
      <c r="N85" s="493"/>
      <c r="O85" s="497"/>
      <c r="P85" s="497"/>
      <c r="Q85" s="490"/>
      <c r="R85" s="503"/>
      <c r="S85" s="676" t="s">
        <v>130</v>
      </c>
      <c r="T85" s="489"/>
      <c r="U85" s="594"/>
      <c r="V85" s="603"/>
      <c r="W85" s="598" t="e">
        <f>VLOOKUP(AC85,'[1]男女出場校リスト'!$B$3:$H$20,5)&amp;" "&amp;"１"</f>
        <v>#N/A</v>
      </c>
      <c r="X85" s="600"/>
      <c r="Y85" s="610"/>
      <c r="Z85" s="608"/>
      <c r="AA85" s="201"/>
      <c r="AB85" s="578"/>
      <c r="AC85" s="305"/>
    </row>
    <row r="86" spans="2:29" ht="21" customHeight="1" thickBot="1">
      <c r="B86" s="191"/>
      <c r="C86" s="69"/>
      <c r="D86" s="33"/>
      <c r="E86" s="111"/>
      <c r="F86" s="46"/>
      <c r="G86" s="79"/>
      <c r="H86" s="108"/>
      <c r="I86" s="113"/>
      <c r="J86" s="87"/>
      <c r="K86" s="182"/>
      <c r="L86" s="578"/>
      <c r="M86" s="566"/>
      <c r="N86" s="498"/>
      <c r="O86" s="497"/>
      <c r="P86" s="497"/>
      <c r="Q86" s="491"/>
      <c r="R86" s="507"/>
      <c r="S86" s="635"/>
      <c r="T86" s="392"/>
      <c r="U86" s="132"/>
      <c r="V86" s="46"/>
      <c r="W86" s="79"/>
      <c r="X86" s="108"/>
      <c r="Y86" s="87"/>
      <c r="Z86" s="87"/>
      <c r="AA86" s="201"/>
      <c r="AB86" s="182"/>
      <c r="AC86" s="308"/>
    </row>
    <row r="87" spans="3:28" ht="21" customHeight="1" thickTop="1">
      <c r="C87" s="69"/>
      <c r="D87" s="33"/>
      <c r="E87" s="34" t="s">
        <v>167</v>
      </c>
      <c r="F87" s="105"/>
      <c r="G87" s="105"/>
      <c r="H87" s="105"/>
      <c r="I87" s="107"/>
      <c r="J87" s="107"/>
      <c r="K87" s="182"/>
      <c r="L87" s="590"/>
      <c r="M87" s="502" t="s">
        <v>290</v>
      </c>
      <c r="N87" s="497"/>
      <c r="O87" s="497"/>
      <c r="P87" s="497"/>
      <c r="Q87" s="497"/>
      <c r="R87" s="567" t="s">
        <v>37</v>
      </c>
      <c r="S87" s="634"/>
      <c r="T87" s="392"/>
      <c r="U87" s="82" t="s">
        <v>181</v>
      </c>
      <c r="V87" s="46"/>
      <c r="W87" s="167"/>
      <c r="X87" s="108"/>
      <c r="Y87" s="87"/>
      <c r="Z87" s="87"/>
      <c r="AA87" s="201"/>
      <c r="AB87" s="182"/>
    </row>
    <row r="88" spans="3:28" ht="21" customHeight="1" thickBot="1">
      <c r="C88" s="604">
        <v>4</v>
      </c>
      <c r="D88" s="33">
        <v>1</v>
      </c>
      <c r="E88" s="593" t="str">
        <f>_xlfn.IFERROR(VLOOKUP(D88,'団体学校リスト'!$K$3:$P$35,2),"  ")</f>
        <v>北星学園女子</v>
      </c>
      <c r="F88" s="602" t="s">
        <v>1</v>
      </c>
      <c r="G88" s="597" t="str">
        <f>_xlfn.IFERROR(VLOOKUP(D88,'団体学校リスト'!$K$3:$P$35,4),"  ")</f>
        <v>北海道</v>
      </c>
      <c r="H88" s="599" t="s">
        <v>2</v>
      </c>
      <c r="I88" s="609" t="str">
        <f>_xlfn.IFERROR(VLOOKUP(D88,'団体学校リスト'!$K$3:$P$35,6),"   ")</f>
        <v>北海道</v>
      </c>
      <c r="J88" s="607" t="s">
        <v>3</v>
      </c>
      <c r="K88" s="229"/>
      <c r="L88" s="579"/>
      <c r="M88" s="504"/>
      <c r="N88" s="497"/>
      <c r="O88" s="497"/>
      <c r="P88" s="497"/>
      <c r="Q88" s="497"/>
      <c r="R88" s="493"/>
      <c r="S88" s="677"/>
      <c r="T88" s="393"/>
      <c r="U88" s="593" t="str">
        <f>_xlfn.IFERROR(VLOOKUP(AA88,'団体学校リスト'!$K$3:$P$40,2),"  ")</f>
        <v>桐光学園</v>
      </c>
      <c r="V88" s="602" t="s">
        <v>1</v>
      </c>
      <c r="W88" s="597" t="str">
        <f>_xlfn.IFERROR(VLOOKUP(AA88,'団体学校リスト'!$K$3:$P$40,4),"  ")</f>
        <v>南関東</v>
      </c>
      <c r="X88" s="599" t="s">
        <v>2</v>
      </c>
      <c r="Y88" s="609" t="str">
        <f>_xlfn.IFERROR(VLOOKUP(AA88,'団体学校リスト'!$K$3:$P$40,6),"   ")</f>
        <v>神奈川</v>
      </c>
      <c r="Z88" s="607" t="s">
        <v>3</v>
      </c>
      <c r="AA88" s="201">
        <v>32</v>
      </c>
      <c r="AB88" s="578" t="s">
        <v>32</v>
      </c>
    </row>
    <row r="89" spans="3:28" ht="21" customHeight="1" thickTop="1">
      <c r="C89" s="604"/>
      <c r="D89" s="33"/>
      <c r="E89" s="594"/>
      <c r="F89" s="603"/>
      <c r="G89" s="598"/>
      <c r="H89" s="600"/>
      <c r="I89" s="610"/>
      <c r="J89" s="608"/>
      <c r="K89" s="179"/>
      <c r="L89" s="310"/>
      <c r="M89" s="178"/>
      <c r="N89" s="178"/>
      <c r="O89" s="178"/>
      <c r="P89" s="178"/>
      <c r="Q89" s="178"/>
      <c r="R89" s="392"/>
      <c r="S89" s="392"/>
      <c r="T89" s="392"/>
      <c r="U89" s="594"/>
      <c r="V89" s="603"/>
      <c r="W89" s="598" t="e">
        <f>VLOOKUP(AC89,'[1]男女出場校リスト'!$B$3:$H$20,5)&amp;" "&amp;"１"</f>
        <v>#N/A</v>
      </c>
      <c r="X89" s="600"/>
      <c r="Y89" s="610"/>
      <c r="Z89" s="608"/>
      <c r="AA89" s="201"/>
      <c r="AB89" s="578"/>
    </row>
    <row r="91" ht="30" customHeight="1"/>
    <row r="92" spans="3:28" ht="23.25">
      <c r="C92" s="186"/>
      <c r="D92" s="106"/>
      <c r="E92" s="103"/>
      <c r="F92" s="187"/>
      <c r="G92" s="187"/>
      <c r="H92" s="187"/>
      <c r="I92" s="187"/>
      <c r="J92" s="187"/>
      <c r="K92" s="109"/>
      <c r="L92" s="121"/>
      <c r="M92" s="5"/>
      <c r="N92" s="5"/>
      <c r="O92" s="5"/>
      <c r="P92" s="5"/>
      <c r="Q92" s="5"/>
      <c r="R92" s="5"/>
      <c r="S92" s="5"/>
      <c r="T92" s="5"/>
      <c r="U92" s="82"/>
      <c r="V92" s="46"/>
      <c r="W92" s="167"/>
      <c r="X92" s="108"/>
      <c r="Y92" s="87"/>
      <c r="Z92" s="87"/>
      <c r="AA92" s="201"/>
      <c r="AB92" s="182"/>
    </row>
    <row r="93" spans="3:28" ht="23.25">
      <c r="C93" s="660"/>
      <c r="D93" s="106"/>
      <c r="E93" s="661"/>
      <c r="F93" s="583"/>
      <c r="G93" s="657"/>
      <c r="H93" s="658"/>
      <c r="I93" s="662"/>
      <c r="J93" s="664"/>
      <c r="K93" s="109"/>
      <c r="L93" s="121"/>
      <c r="M93" s="5"/>
      <c r="N93" s="5"/>
      <c r="O93" s="5"/>
      <c r="P93" s="5"/>
      <c r="Q93" s="5"/>
      <c r="R93" s="5"/>
      <c r="S93" s="5"/>
      <c r="T93" s="5"/>
      <c r="U93" s="661"/>
      <c r="V93" s="583"/>
      <c r="W93" s="657"/>
      <c r="X93" s="658"/>
      <c r="Y93" s="662"/>
      <c r="Z93" s="664"/>
      <c r="AA93" s="201"/>
      <c r="AB93" s="578"/>
    </row>
    <row r="94" spans="3:28" ht="23.25">
      <c r="C94" s="660"/>
      <c r="D94" s="300"/>
      <c r="E94" s="661"/>
      <c r="F94" s="583"/>
      <c r="G94" s="657"/>
      <c r="H94" s="658"/>
      <c r="I94" s="662"/>
      <c r="J94" s="664"/>
      <c r="K94" s="50"/>
      <c r="L94" s="663"/>
      <c r="M94" s="5"/>
      <c r="N94" s="5"/>
      <c r="O94" s="5"/>
      <c r="P94" s="5"/>
      <c r="Q94" s="5"/>
      <c r="R94" s="5"/>
      <c r="S94" s="665"/>
      <c r="T94" s="5"/>
      <c r="U94" s="661"/>
      <c r="V94" s="583"/>
      <c r="W94" s="657"/>
      <c r="X94" s="658"/>
      <c r="Y94" s="662"/>
      <c r="Z94" s="664"/>
      <c r="AA94" s="201"/>
      <c r="AB94" s="578"/>
    </row>
    <row r="95" spans="3:28" ht="23.25">
      <c r="C95" s="186"/>
      <c r="D95" s="300"/>
      <c r="E95" s="111"/>
      <c r="F95" s="46"/>
      <c r="G95" s="79"/>
      <c r="H95" s="108"/>
      <c r="I95" s="113"/>
      <c r="J95" s="87"/>
      <c r="K95" s="50"/>
      <c r="L95" s="663"/>
      <c r="M95" s="5"/>
      <c r="N95" s="5"/>
      <c r="O95" s="5"/>
      <c r="P95" s="5"/>
      <c r="Q95" s="5"/>
      <c r="R95" s="5"/>
      <c r="S95" s="665"/>
      <c r="T95" s="5"/>
      <c r="U95" s="132"/>
      <c r="V95" s="46"/>
      <c r="W95" s="79"/>
      <c r="X95" s="108"/>
      <c r="Y95" s="87"/>
      <c r="Z95" s="87"/>
      <c r="AA95" s="201"/>
      <c r="AB95" s="182"/>
    </row>
    <row r="96" spans="3:28" ht="23.25">
      <c r="C96" s="186"/>
      <c r="D96" s="300"/>
      <c r="E96" s="103"/>
      <c r="F96" s="110"/>
      <c r="G96" s="110"/>
      <c r="H96" s="110"/>
      <c r="I96" s="185"/>
      <c r="J96" s="185"/>
      <c r="K96" s="50"/>
      <c r="L96" s="663"/>
      <c r="M96" s="5"/>
      <c r="N96" s="5"/>
      <c r="O96" s="5"/>
      <c r="P96" s="5"/>
      <c r="Q96" s="5"/>
      <c r="R96" s="5"/>
      <c r="S96" s="665"/>
      <c r="T96" s="5"/>
      <c r="U96" s="82"/>
      <c r="V96" s="46"/>
      <c r="W96" s="167"/>
      <c r="X96" s="108"/>
      <c r="Y96" s="87"/>
      <c r="Z96" s="87"/>
      <c r="AA96" s="201"/>
      <c r="AB96" s="182"/>
    </row>
    <row r="97" spans="3:28" ht="23.25">
      <c r="C97" s="660"/>
      <c r="D97" s="301"/>
      <c r="E97" s="661"/>
      <c r="F97" s="583"/>
      <c r="G97" s="657"/>
      <c r="H97" s="658"/>
      <c r="I97" s="662"/>
      <c r="J97" s="664"/>
      <c r="K97" s="50"/>
      <c r="L97" s="663"/>
      <c r="M97" s="5"/>
      <c r="N97" s="5"/>
      <c r="O97" s="5"/>
      <c r="P97" s="5"/>
      <c r="Q97" s="5"/>
      <c r="R97" s="5"/>
      <c r="S97" s="665"/>
      <c r="T97" s="5"/>
      <c r="U97" s="661"/>
      <c r="V97" s="583"/>
      <c r="W97" s="657"/>
      <c r="X97" s="658"/>
      <c r="Y97" s="662"/>
      <c r="Z97" s="664"/>
      <c r="AA97" s="201"/>
      <c r="AB97" s="578"/>
    </row>
    <row r="98" spans="3:28" ht="23.25">
      <c r="C98" s="660"/>
      <c r="D98" s="301"/>
      <c r="E98" s="661"/>
      <c r="F98" s="583"/>
      <c r="G98" s="657"/>
      <c r="H98" s="658"/>
      <c r="I98" s="662"/>
      <c r="J98" s="664"/>
      <c r="K98" s="101"/>
      <c r="L98" s="109"/>
      <c r="M98" s="5"/>
      <c r="N98" s="5"/>
      <c r="O98" s="5"/>
      <c r="P98" s="5"/>
      <c r="Q98" s="5"/>
      <c r="R98" s="5"/>
      <c r="S98" s="5"/>
      <c r="T98" s="5"/>
      <c r="U98" s="661"/>
      <c r="V98" s="583"/>
      <c r="W98" s="657"/>
      <c r="X98" s="658"/>
      <c r="Y98" s="662"/>
      <c r="Z98" s="664"/>
      <c r="AA98" s="201"/>
      <c r="AB98" s="578"/>
    </row>
    <row r="99" spans="3:17" ht="23.25">
      <c r="C99" s="5"/>
      <c r="D99" s="14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/>
  <mergeCells count="351">
    <mergeCell ref="Q17:S17"/>
    <mergeCell ref="O29:P29"/>
    <mergeCell ref="N27:N29"/>
    <mergeCell ref="Q27:Q29"/>
    <mergeCell ref="O83:P83"/>
    <mergeCell ref="Q82:Q83"/>
    <mergeCell ref="N82:N83"/>
    <mergeCell ref="Q62:Q64"/>
    <mergeCell ref="O64:P64"/>
    <mergeCell ref="N62:N64"/>
    <mergeCell ref="E1:Z1"/>
    <mergeCell ref="J6:J7"/>
    <mergeCell ref="Z6:Z7"/>
    <mergeCell ref="O4:P6"/>
    <mergeCell ref="C6:C7"/>
    <mergeCell ref="U6:U7"/>
    <mergeCell ref="V6:V7"/>
    <mergeCell ref="W6:W7"/>
    <mergeCell ref="Y6:Y7"/>
    <mergeCell ref="V10:V11"/>
    <mergeCell ref="W10:W11"/>
    <mergeCell ref="X10:X11"/>
    <mergeCell ref="Y10:Y11"/>
    <mergeCell ref="E6:E7"/>
    <mergeCell ref="F6:F7"/>
    <mergeCell ref="G6:G7"/>
    <mergeCell ref="X6:X7"/>
    <mergeCell ref="H6:H7"/>
    <mergeCell ref="I6:I7"/>
    <mergeCell ref="E10:E11"/>
    <mergeCell ref="F10:F11"/>
    <mergeCell ref="G10:G11"/>
    <mergeCell ref="H10:H11"/>
    <mergeCell ref="I10:I11"/>
    <mergeCell ref="U10:U11"/>
    <mergeCell ref="V14:V15"/>
    <mergeCell ref="W14:W15"/>
    <mergeCell ref="X14:X15"/>
    <mergeCell ref="Y14:Y15"/>
    <mergeCell ref="U14:U15"/>
    <mergeCell ref="E14:E15"/>
    <mergeCell ref="F14:F15"/>
    <mergeCell ref="G14:G15"/>
    <mergeCell ref="H14:H15"/>
    <mergeCell ref="I14:I15"/>
    <mergeCell ref="W18:W19"/>
    <mergeCell ref="X18:X19"/>
    <mergeCell ref="Y18:Y19"/>
    <mergeCell ref="E18:E19"/>
    <mergeCell ref="F18:F19"/>
    <mergeCell ref="G18:G19"/>
    <mergeCell ref="H18:H19"/>
    <mergeCell ref="I18:I19"/>
    <mergeCell ref="T19:T22"/>
    <mergeCell ref="U22:U23"/>
    <mergeCell ref="J22:J23"/>
    <mergeCell ref="V22:V23"/>
    <mergeCell ref="U18:U19"/>
    <mergeCell ref="V18:V19"/>
    <mergeCell ref="C26:C27"/>
    <mergeCell ref="E22:E23"/>
    <mergeCell ref="F22:F23"/>
    <mergeCell ref="C22:C23"/>
    <mergeCell ref="E26:E27"/>
    <mergeCell ref="F26:F27"/>
    <mergeCell ref="G26:G27"/>
    <mergeCell ref="H26:H27"/>
    <mergeCell ref="Y22:Y23"/>
    <mergeCell ref="W22:W23"/>
    <mergeCell ref="X22:X23"/>
    <mergeCell ref="G22:G23"/>
    <mergeCell ref="H22:H23"/>
    <mergeCell ref="I22:I23"/>
    <mergeCell ref="H34:H35"/>
    <mergeCell ref="I34:I35"/>
    <mergeCell ref="E30:E31"/>
    <mergeCell ref="F30:F31"/>
    <mergeCell ref="Y26:Y27"/>
    <mergeCell ref="U30:U31"/>
    <mergeCell ref="V30:V31"/>
    <mergeCell ref="I26:I27"/>
    <mergeCell ref="W30:W31"/>
    <mergeCell ref="X30:X31"/>
    <mergeCell ref="Y38:Y39"/>
    <mergeCell ref="U34:U35"/>
    <mergeCell ref="V34:V35"/>
    <mergeCell ref="W34:W35"/>
    <mergeCell ref="X34:X35"/>
    <mergeCell ref="E34:E35"/>
    <mergeCell ref="F34:F35"/>
    <mergeCell ref="S32:S34"/>
    <mergeCell ref="L33:L34"/>
    <mergeCell ref="G34:G35"/>
    <mergeCell ref="G38:G39"/>
    <mergeCell ref="H38:H39"/>
    <mergeCell ref="I38:I39"/>
    <mergeCell ref="E38:E39"/>
    <mergeCell ref="F38:F39"/>
    <mergeCell ref="Y34:Y35"/>
    <mergeCell ref="U38:U39"/>
    <mergeCell ref="V38:V39"/>
    <mergeCell ref="W38:W39"/>
    <mergeCell ref="X38:X39"/>
    <mergeCell ref="X42:X43"/>
    <mergeCell ref="Y42:Y43"/>
    <mergeCell ref="G42:G43"/>
    <mergeCell ref="H42:H43"/>
    <mergeCell ref="I42:I43"/>
    <mergeCell ref="M41:M42"/>
    <mergeCell ref="R41:R42"/>
    <mergeCell ref="U42:U43"/>
    <mergeCell ref="J88:J89"/>
    <mergeCell ref="E88:E89"/>
    <mergeCell ref="F88:F89"/>
    <mergeCell ref="C88:C89"/>
    <mergeCell ref="V42:V43"/>
    <mergeCell ref="W42:W43"/>
    <mergeCell ref="H46:H47"/>
    <mergeCell ref="I46:I47"/>
    <mergeCell ref="E42:E43"/>
    <mergeCell ref="F42:F43"/>
    <mergeCell ref="C93:C94"/>
    <mergeCell ref="E93:E94"/>
    <mergeCell ref="Y88:Y89"/>
    <mergeCell ref="U88:U89"/>
    <mergeCell ref="V88:V89"/>
    <mergeCell ref="W88:W89"/>
    <mergeCell ref="X88:X89"/>
    <mergeCell ref="G88:G89"/>
    <mergeCell ref="H88:H89"/>
    <mergeCell ref="I88:I89"/>
    <mergeCell ref="AB6:AB7"/>
    <mergeCell ref="S8:S10"/>
    <mergeCell ref="L9:L10"/>
    <mergeCell ref="C10:C11"/>
    <mergeCell ref="J10:J11"/>
    <mergeCell ref="Z10:Z11"/>
    <mergeCell ref="AB10:AB11"/>
    <mergeCell ref="K11:K14"/>
    <mergeCell ref="T11:T14"/>
    <mergeCell ref="C14:C15"/>
    <mergeCell ref="J14:J15"/>
    <mergeCell ref="Z14:Z15"/>
    <mergeCell ref="AB14:AB15"/>
    <mergeCell ref="M15:M17"/>
    <mergeCell ref="C18:C19"/>
    <mergeCell ref="J18:J19"/>
    <mergeCell ref="Z18:Z19"/>
    <mergeCell ref="AB18:AB19"/>
    <mergeCell ref="K19:K22"/>
    <mergeCell ref="Z22:Z23"/>
    <mergeCell ref="AB22:AB23"/>
    <mergeCell ref="L23:L25"/>
    <mergeCell ref="S23:S25"/>
    <mergeCell ref="J26:J27"/>
    <mergeCell ref="Z26:Z27"/>
    <mergeCell ref="AB26:AB27"/>
    <mergeCell ref="U26:U27"/>
    <mergeCell ref="V26:V27"/>
    <mergeCell ref="W26:W27"/>
    <mergeCell ref="X26:X27"/>
    <mergeCell ref="C30:C31"/>
    <mergeCell ref="J30:J31"/>
    <mergeCell ref="Z30:Z31"/>
    <mergeCell ref="AB30:AB31"/>
    <mergeCell ref="G30:G31"/>
    <mergeCell ref="H30:H31"/>
    <mergeCell ref="I30:I31"/>
    <mergeCell ref="Y30:Y31"/>
    <mergeCell ref="C34:C35"/>
    <mergeCell ref="J34:J35"/>
    <mergeCell ref="Z34:Z35"/>
    <mergeCell ref="AB34:AB35"/>
    <mergeCell ref="K35:K38"/>
    <mergeCell ref="T35:T38"/>
    <mergeCell ref="C38:C39"/>
    <mergeCell ref="J38:J39"/>
    <mergeCell ref="Z38:Z39"/>
    <mergeCell ref="AB38:AB39"/>
    <mergeCell ref="C42:C43"/>
    <mergeCell ref="J42:J43"/>
    <mergeCell ref="Z42:Z43"/>
    <mergeCell ref="AB42:AB43"/>
    <mergeCell ref="K43:K46"/>
    <mergeCell ref="T43:T46"/>
    <mergeCell ref="C46:C47"/>
    <mergeCell ref="E46:E47"/>
    <mergeCell ref="F46:F47"/>
    <mergeCell ref="G46:G47"/>
    <mergeCell ref="J46:J47"/>
    <mergeCell ref="U46:U47"/>
    <mergeCell ref="V46:V47"/>
    <mergeCell ref="W46:W47"/>
    <mergeCell ref="X46:X47"/>
    <mergeCell ref="Y46:Y47"/>
    <mergeCell ref="Z46:Z47"/>
    <mergeCell ref="AB46:AB47"/>
    <mergeCell ref="L47:L49"/>
    <mergeCell ref="S47:S49"/>
    <mergeCell ref="C50:C51"/>
    <mergeCell ref="E50:E51"/>
    <mergeCell ref="F50:F51"/>
    <mergeCell ref="G50:G51"/>
    <mergeCell ref="H50:H51"/>
    <mergeCell ref="I50:I51"/>
    <mergeCell ref="J50:J51"/>
    <mergeCell ref="U50:U51"/>
    <mergeCell ref="V50:V51"/>
    <mergeCell ref="W50:W51"/>
    <mergeCell ref="X50:X51"/>
    <mergeCell ref="Y50:Y51"/>
    <mergeCell ref="Z50:Z51"/>
    <mergeCell ref="AB50:AB51"/>
    <mergeCell ref="N56:Q57"/>
    <mergeCell ref="C57:C58"/>
    <mergeCell ref="E57:E58"/>
    <mergeCell ref="F57:F58"/>
    <mergeCell ref="G57:G58"/>
    <mergeCell ref="H57:H58"/>
    <mergeCell ref="I57:I58"/>
    <mergeCell ref="J57:J58"/>
    <mergeCell ref="U57:U58"/>
    <mergeCell ref="V57:V58"/>
    <mergeCell ref="W57:W58"/>
    <mergeCell ref="X57:X58"/>
    <mergeCell ref="Y57:Y58"/>
    <mergeCell ref="Z57:Z58"/>
    <mergeCell ref="AB57:AB58"/>
    <mergeCell ref="K58:K61"/>
    <mergeCell ref="T58:T61"/>
    <mergeCell ref="C61:C62"/>
    <mergeCell ref="E61:E62"/>
    <mergeCell ref="F61:F62"/>
    <mergeCell ref="G61:G62"/>
    <mergeCell ref="H61:H62"/>
    <mergeCell ref="I61:I62"/>
    <mergeCell ref="J61:J62"/>
    <mergeCell ref="U61:U62"/>
    <mergeCell ref="V61:V62"/>
    <mergeCell ref="W61:W62"/>
    <mergeCell ref="X61:X62"/>
    <mergeCell ref="Y61:Y62"/>
    <mergeCell ref="Z61:Z62"/>
    <mergeCell ref="AB61:AB62"/>
    <mergeCell ref="C65:C66"/>
    <mergeCell ref="E65:E66"/>
    <mergeCell ref="F65:F66"/>
    <mergeCell ref="G65:G66"/>
    <mergeCell ref="H65:H66"/>
    <mergeCell ref="I65:I66"/>
    <mergeCell ref="J65:J66"/>
    <mergeCell ref="U65:U66"/>
    <mergeCell ref="V65:V66"/>
    <mergeCell ref="W65:W66"/>
    <mergeCell ref="X65:X66"/>
    <mergeCell ref="Y65:Y66"/>
    <mergeCell ref="Z65:Z66"/>
    <mergeCell ref="AB65:AB66"/>
    <mergeCell ref="K66:K69"/>
    <mergeCell ref="T66:T69"/>
    <mergeCell ref="Z69:Z70"/>
    <mergeCell ref="AB69:AB70"/>
    <mergeCell ref="C69:C70"/>
    <mergeCell ref="E69:E70"/>
    <mergeCell ref="F69:F70"/>
    <mergeCell ref="G69:G70"/>
    <mergeCell ref="H69:H70"/>
    <mergeCell ref="I69:I70"/>
    <mergeCell ref="J69:J70"/>
    <mergeCell ref="U69:U70"/>
    <mergeCell ref="V69:V70"/>
    <mergeCell ref="W69:W70"/>
    <mergeCell ref="X69:X70"/>
    <mergeCell ref="Y69:Y70"/>
    <mergeCell ref="N75:Q76"/>
    <mergeCell ref="C76:C77"/>
    <mergeCell ref="E76:E77"/>
    <mergeCell ref="F76:F77"/>
    <mergeCell ref="G76:G77"/>
    <mergeCell ref="H76:H77"/>
    <mergeCell ref="I76:I77"/>
    <mergeCell ref="J76:J77"/>
    <mergeCell ref="U76:U77"/>
    <mergeCell ref="V76:V77"/>
    <mergeCell ref="W76:W77"/>
    <mergeCell ref="X76:X77"/>
    <mergeCell ref="Y76:Y77"/>
    <mergeCell ref="Z76:Z77"/>
    <mergeCell ref="AB76:AB77"/>
    <mergeCell ref="L77:L80"/>
    <mergeCell ref="S77:S80"/>
    <mergeCell ref="C80:C81"/>
    <mergeCell ref="E80:E81"/>
    <mergeCell ref="F80:F81"/>
    <mergeCell ref="G80:G81"/>
    <mergeCell ref="H80:H81"/>
    <mergeCell ref="I80:I81"/>
    <mergeCell ref="J80:J81"/>
    <mergeCell ref="U80:U81"/>
    <mergeCell ref="V80:V81"/>
    <mergeCell ref="W80:W81"/>
    <mergeCell ref="X80:X81"/>
    <mergeCell ref="Y80:Y81"/>
    <mergeCell ref="Z80:Z81"/>
    <mergeCell ref="AB80:AB81"/>
    <mergeCell ref="C84:C85"/>
    <mergeCell ref="E84:E85"/>
    <mergeCell ref="F84:F85"/>
    <mergeCell ref="G84:G85"/>
    <mergeCell ref="H84:H85"/>
    <mergeCell ref="I84:I85"/>
    <mergeCell ref="J84:J85"/>
    <mergeCell ref="U84:U85"/>
    <mergeCell ref="V84:V85"/>
    <mergeCell ref="W84:W85"/>
    <mergeCell ref="X84:X85"/>
    <mergeCell ref="Y84:Y85"/>
    <mergeCell ref="Z84:Z85"/>
    <mergeCell ref="AB84:AB85"/>
    <mergeCell ref="L85:L88"/>
    <mergeCell ref="S85:S88"/>
    <mergeCell ref="Z88:Z89"/>
    <mergeCell ref="AB88:AB89"/>
    <mergeCell ref="F93:F94"/>
    <mergeCell ref="G93:G94"/>
    <mergeCell ref="H93:H94"/>
    <mergeCell ref="I93:I94"/>
    <mergeCell ref="J93:J94"/>
    <mergeCell ref="U93:U94"/>
    <mergeCell ref="L94:L97"/>
    <mergeCell ref="S94:S97"/>
    <mergeCell ref="J97:J98"/>
    <mergeCell ref="U97:U98"/>
    <mergeCell ref="V93:V94"/>
    <mergeCell ref="W93:W94"/>
    <mergeCell ref="X93:X94"/>
    <mergeCell ref="Y93:Y94"/>
    <mergeCell ref="Z93:Z94"/>
    <mergeCell ref="AB93:AB94"/>
    <mergeCell ref="C97:C98"/>
    <mergeCell ref="E97:E98"/>
    <mergeCell ref="F97:F98"/>
    <mergeCell ref="G97:G98"/>
    <mergeCell ref="H97:H98"/>
    <mergeCell ref="I97:I98"/>
    <mergeCell ref="V97:V98"/>
    <mergeCell ref="W97:W98"/>
    <mergeCell ref="X97:X98"/>
    <mergeCell ref="Y97:Y98"/>
    <mergeCell ref="Z97:Z98"/>
    <mergeCell ref="AB97:AB98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85"/>
  <sheetViews>
    <sheetView zoomScale="81" zoomScaleNormal="81" zoomScalePageLayoutView="0" workbookViewId="0" topLeftCell="A19">
      <selection activeCell="G48" sqref="G48"/>
    </sheetView>
  </sheetViews>
  <sheetFormatPr defaultColWidth="9.00390625" defaultRowHeight="13.5"/>
  <cols>
    <col min="1" max="1" width="4.50390625" style="21" customWidth="1"/>
    <col min="2" max="2" width="3.875" style="0" customWidth="1"/>
    <col min="3" max="3" width="16.625" style="9" customWidth="1"/>
    <col min="4" max="4" width="5.375" style="0" customWidth="1"/>
    <col min="5" max="5" width="7.75390625" style="0" customWidth="1"/>
    <col min="6" max="6" width="7.00390625" style="0" customWidth="1"/>
    <col min="7" max="7" width="10.625" style="0" customWidth="1"/>
    <col min="8" max="8" width="2.125" style="9" customWidth="1"/>
    <col min="9" max="9" width="1.875" style="0" customWidth="1"/>
    <col min="10" max="10" width="2.75390625" style="21" customWidth="1"/>
    <col min="11" max="11" width="3.00390625" style="0" customWidth="1"/>
    <col min="12" max="12" width="16.625" style="0" customWidth="1"/>
    <col min="13" max="13" width="1.12109375" style="0" customWidth="1"/>
    <col min="14" max="14" width="7.75390625" style="6" customWidth="1"/>
    <col min="15" max="15" width="1.25" style="0" customWidth="1"/>
    <col min="16" max="16" width="10.625" style="173" customWidth="1"/>
    <col min="17" max="17" width="12.25390625" style="0" customWidth="1"/>
    <col min="18" max="18" width="20.875" style="0" customWidth="1"/>
    <col min="19" max="29" width="9.00390625" style="0" customWidth="1"/>
    <col min="30" max="30" width="5.75390625" style="0" customWidth="1"/>
    <col min="31" max="31" width="2.75390625" style="0" customWidth="1"/>
  </cols>
  <sheetData>
    <row r="1" spans="3:13" ht="43.5" customHeight="1">
      <c r="C1" s="15" t="s">
        <v>7</v>
      </c>
      <c r="D1" s="3"/>
      <c r="L1" s="3" t="s">
        <v>8</v>
      </c>
      <c r="M1" s="3"/>
    </row>
    <row r="2" spans="2:9" ht="7.5" customHeight="1">
      <c r="B2" s="5"/>
      <c r="C2" s="19"/>
      <c r="D2" s="5"/>
      <c r="E2" s="5"/>
      <c r="F2" s="5"/>
      <c r="G2" s="5"/>
      <c r="H2" s="19"/>
      <c r="I2" s="5"/>
    </row>
    <row r="3" spans="2:17" ht="13.5" customHeight="1">
      <c r="B3" s="5">
        <v>1</v>
      </c>
      <c r="C3" s="20" t="s">
        <v>190</v>
      </c>
      <c r="D3" s="16"/>
      <c r="E3" s="12" t="s">
        <v>9</v>
      </c>
      <c r="F3" s="12"/>
      <c r="G3" s="18" t="s">
        <v>9</v>
      </c>
      <c r="H3" s="13"/>
      <c r="I3" s="13"/>
      <c r="J3" s="23"/>
      <c r="K3" s="11">
        <v>1</v>
      </c>
      <c r="L3" s="16" t="s">
        <v>223</v>
      </c>
      <c r="M3" s="16"/>
      <c r="N3" s="27" t="s">
        <v>9</v>
      </c>
      <c r="O3" s="11"/>
      <c r="P3" s="174" t="s">
        <v>9</v>
      </c>
      <c r="Q3" s="13"/>
    </row>
    <row r="4" spans="2:17" ht="13.5" customHeight="1">
      <c r="B4" s="5">
        <v>2</v>
      </c>
      <c r="C4" s="20" t="s">
        <v>191</v>
      </c>
      <c r="D4" s="16"/>
      <c r="E4" s="12" t="s">
        <v>55</v>
      </c>
      <c r="F4" s="12"/>
      <c r="G4" s="18" t="s">
        <v>220</v>
      </c>
      <c r="H4" s="13"/>
      <c r="I4" s="13"/>
      <c r="J4" s="23"/>
      <c r="K4" s="11">
        <v>2</v>
      </c>
      <c r="L4" s="16" t="s">
        <v>192</v>
      </c>
      <c r="M4" s="16"/>
      <c r="N4" s="27" t="s">
        <v>55</v>
      </c>
      <c r="O4" s="11"/>
      <c r="P4" s="174" t="s">
        <v>10</v>
      </c>
      <c r="Q4" s="13"/>
    </row>
    <row r="5" spans="2:17" ht="13.5" customHeight="1">
      <c r="B5" s="5">
        <v>3</v>
      </c>
      <c r="C5" s="20" t="s">
        <v>192</v>
      </c>
      <c r="D5" s="16"/>
      <c r="E5" s="12" t="s">
        <v>55</v>
      </c>
      <c r="F5" s="12"/>
      <c r="G5" s="18" t="s">
        <v>10</v>
      </c>
      <c r="H5" s="13"/>
      <c r="I5" s="13"/>
      <c r="J5" s="23"/>
      <c r="K5" s="11">
        <v>3</v>
      </c>
      <c r="L5" s="16" t="s">
        <v>224</v>
      </c>
      <c r="M5" s="16"/>
      <c r="N5" s="27" t="s">
        <v>55</v>
      </c>
      <c r="O5" s="11"/>
      <c r="P5" s="174" t="s">
        <v>245</v>
      </c>
      <c r="Q5" s="13"/>
    </row>
    <row r="6" spans="2:17" ht="13.5" customHeight="1">
      <c r="B6" s="5">
        <v>4</v>
      </c>
      <c r="C6" s="20" t="s">
        <v>248</v>
      </c>
      <c r="D6" s="16"/>
      <c r="E6" s="12" t="s">
        <v>56</v>
      </c>
      <c r="F6" s="12"/>
      <c r="G6" s="18" t="s">
        <v>131</v>
      </c>
      <c r="H6" s="13"/>
      <c r="I6" s="13"/>
      <c r="J6" s="23"/>
      <c r="K6" s="11">
        <v>4</v>
      </c>
      <c r="L6" s="16" t="s">
        <v>225</v>
      </c>
      <c r="M6" s="16"/>
      <c r="N6" s="27" t="s">
        <v>56</v>
      </c>
      <c r="O6" s="11"/>
      <c r="P6" s="174" t="s">
        <v>64</v>
      </c>
      <c r="Q6" s="13"/>
    </row>
    <row r="7" spans="2:17" ht="13.5" customHeight="1">
      <c r="B7" s="5">
        <v>5</v>
      </c>
      <c r="C7" s="20" t="s">
        <v>193</v>
      </c>
      <c r="D7" s="17"/>
      <c r="E7" s="12" t="s">
        <v>56</v>
      </c>
      <c r="F7" s="13"/>
      <c r="G7" s="18" t="s">
        <v>132</v>
      </c>
      <c r="H7" s="13"/>
      <c r="I7" s="13"/>
      <c r="J7" s="23"/>
      <c r="K7" s="11">
        <v>5</v>
      </c>
      <c r="L7" s="16" t="s">
        <v>226</v>
      </c>
      <c r="M7" s="16"/>
      <c r="N7" s="27" t="s">
        <v>56</v>
      </c>
      <c r="O7" s="11"/>
      <c r="P7" s="174" t="s">
        <v>138</v>
      </c>
      <c r="Q7" s="13"/>
    </row>
    <row r="8" spans="2:17" ht="13.5" customHeight="1">
      <c r="B8" s="5">
        <v>6</v>
      </c>
      <c r="C8" s="20" t="s">
        <v>194</v>
      </c>
      <c r="D8" s="16"/>
      <c r="E8" s="12" t="s">
        <v>57</v>
      </c>
      <c r="F8" s="13"/>
      <c r="G8" s="18" t="s">
        <v>57</v>
      </c>
      <c r="H8" s="13"/>
      <c r="I8" s="13"/>
      <c r="J8" s="23"/>
      <c r="K8" s="11">
        <v>6</v>
      </c>
      <c r="L8" s="16" t="s">
        <v>194</v>
      </c>
      <c r="M8" s="16"/>
      <c r="N8" s="27" t="s">
        <v>57</v>
      </c>
      <c r="O8" s="11"/>
      <c r="P8" s="174" t="s">
        <v>57</v>
      </c>
      <c r="Q8" s="13"/>
    </row>
    <row r="9" spans="2:17" ht="13.5" customHeight="1">
      <c r="B9" s="5">
        <v>7</v>
      </c>
      <c r="C9" s="20" t="s">
        <v>195</v>
      </c>
      <c r="D9" s="16"/>
      <c r="E9" s="12" t="s">
        <v>57</v>
      </c>
      <c r="F9" s="13"/>
      <c r="G9" s="18" t="s">
        <v>57</v>
      </c>
      <c r="H9" s="13"/>
      <c r="I9" s="13"/>
      <c r="J9" s="23"/>
      <c r="K9" s="11">
        <v>7</v>
      </c>
      <c r="L9" s="16" t="s">
        <v>227</v>
      </c>
      <c r="M9" s="16"/>
      <c r="N9" s="27" t="s">
        <v>57</v>
      </c>
      <c r="O9" s="11"/>
      <c r="P9" s="174" t="s">
        <v>57</v>
      </c>
      <c r="Q9" s="13"/>
    </row>
    <row r="10" spans="2:17" ht="13.5" customHeight="1">
      <c r="B10" s="5">
        <v>8</v>
      </c>
      <c r="C10" s="20" t="s">
        <v>196</v>
      </c>
      <c r="D10" s="16"/>
      <c r="E10" s="12" t="s">
        <v>57</v>
      </c>
      <c r="F10" s="13"/>
      <c r="G10" s="18" t="s">
        <v>57</v>
      </c>
      <c r="H10" s="13"/>
      <c r="I10" s="13"/>
      <c r="J10" s="23"/>
      <c r="K10" s="11">
        <v>8</v>
      </c>
      <c r="L10" s="16" t="s">
        <v>195</v>
      </c>
      <c r="M10" s="16"/>
      <c r="N10" s="27" t="s">
        <v>57</v>
      </c>
      <c r="O10" s="11"/>
      <c r="P10" s="174" t="s">
        <v>57</v>
      </c>
      <c r="Q10" s="13"/>
    </row>
    <row r="11" spans="2:19" ht="13.5" customHeight="1">
      <c r="B11" s="5">
        <v>9</v>
      </c>
      <c r="C11" s="20" t="s">
        <v>197</v>
      </c>
      <c r="D11" s="17"/>
      <c r="E11" s="12" t="s">
        <v>58</v>
      </c>
      <c r="F11" s="13"/>
      <c r="G11" s="18" t="s">
        <v>65</v>
      </c>
      <c r="H11" s="13"/>
      <c r="I11" s="13"/>
      <c r="J11" s="23"/>
      <c r="K11" s="11">
        <v>9</v>
      </c>
      <c r="L11" s="16" t="s">
        <v>198</v>
      </c>
      <c r="M11" s="16"/>
      <c r="N11" s="27" t="s">
        <v>58</v>
      </c>
      <c r="O11" s="11"/>
      <c r="P11" s="174" t="s">
        <v>139</v>
      </c>
      <c r="Q11" s="13"/>
      <c r="S11" s="16"/>
    </row>
    <row r="12" spans="2:19" ht="13.5" customHeight="1">
      <c r="B12" s="5">
        <v>10</v>
      </c>
      <c r="C12" s="20" t="s">
        <v>198</v>
      </c>
      <c r="D12" s="16"/>
      <c r="E12" s="12" t="s">
        <v>58</v>
      </c>
      <c r="F12" s="13"/>
      <c r="G12" s="18" t="s">
        <v>139</v>
      </c>
      <c r="H12" s="13"/>
      <c r="I12" s="13"/>
      <c r="J12" s="23"/>
      <c r="K12" s="11">
        <v>10</v>
      </c>
      <c r="L12" s="16" t="s">
        <v>228</v>
      </c>
      <c r="M12" s="16"/>
      <c r="N12" s="27" t="s">
        <v>58</v>
      </c>
      <c r="O12" s="11"/>
      <c r="P12" s="174" t="s">
        <v>65</v>
      </c>
      <c r="Q12" s="13"/>
      <c r="S12" s="16"/>
    </row>
    <row r="13" spans="2:19" ht="13.5" customHeight="1">
      <c r="B13" s="5">
        <v>11</v>
      </c>
      <c r="C13" s="20" t="s">
        <v>199</v>
      </c>
      <c r="D13" s="16"/>
      <c r="E13" s="12" t="s">
        <v>58</v>
      </c>
      <c r="F13" s="13"/>
      <c r="G13" s="18" t="s">
        <v>139</v>
      </c>
      <c r="H13" s="13"/>
      <c r="I13" s="13"/>
      <c r="J13" s="23"/>
      <c r="K13" s="11">
        <v>11</v>
      </c>
      <c r="L13" s="16" t="s">
        <v>197</v>
      </c>
      <c r="M13" s="16"/>
      <c r="N13" s="27" t="s">
        <v>58</v>
      </c>
      <c r="O13" s="11"/>
      <c r="P13" s="174" t="s">
        <v>65</v>
      </c>
      <c r="Q13" s="13"/>
      <c r="S13" s="16"/>
    </row>
    <row r="14" spans="2:19" ht="13.5" customHeight="1">
      <c r="B14" s="5">
        <v>12</v>
      </c>
      <c r="C14" s="20" t="s">
        <v>200</v>
      </c>
      <c r="D14" s="16"/>
      <c r="E14" s="12" t="s">
        <v>59</v>
      </c>
      <c r="F14" s="13"/>
      <c r="G14" s="18" t="s">
        <v>221</v>
      </c>
      <c r="H14" s="13"/>
      <c r="I14" s="13"/>
      <c r="J14" s="23"/>
      <c r="K14" s="11">
        <v>12</v>
      </c>
      <c r="L14" s="16" t="s">
        <v>229</v>
      </c>
      <c r="M14" s="16"/>
      <c r="N14" s="27" t="s">
        <v>59</v>
      </c>
      <c r="O14" s="11"/>
      <c r="P14" s="174" t="s">
        <v>66</v>
      </c>
      <c r="Q14" s="13"/>
      <c r="S14" s="16"/>
    </row>
    <row r="15" spans="2:19" ht="13.5" customHeight="1">
      <c r="B15" s="5">
        <v>13</v>
      </c>
      <c r="C15" s="20" t="s">
        <v>201</v>
      </c>
      <c r="D15" s="17"/>
      <c r="E15" s="12" t="s">
        <v>59</v>
      </c>
      <c r="F15" s="13"/>
      <c r="G15" s="18" t="s">
        <v>66</v>
      </c>
      <c r="H15" s="13"/>
      <c r="I15" s="13"/>
      <c r="J15" s="23"/>
      <c r="K15" s="11">
        <v>13</v>
      </c>
      <c r="L15" s="16" t="s">
        <v>230</v>
      </c>
      <c r="M15" s="16"/>
      <c r="N15" s="27" t="s">
        <v>59</v>
      </c>
      <c r="O15" s="11"/>
      <c r="P15" s="174" t="s">
        <v>66</v>
      </c>
      <c r="Q15" s="13"/>
      <c r="S15" s="16"/>
    </row>
    <row r="16" spans="2:19" ht="13.5" customHeight="1">
      <c r="B16" s="5">
        <v>14</v>
      </c>
      <c r="C16" s="20" t="s">
        <v>202</v>
      </c>
      <c r="D16" s="16"/>
      <c r="E16" s="12" t="s">
        <v>59</v>
      </c>
      <c r="F16" s="13"/>
      <c r="G16" s="18" t="s">
        <v>67</v>
      </c>
      <c r="H16" s="13"/>
      <c r="I16" s="13"/>
      <c r="J16" s="23"/>
      <c r="K16" s="11">
        <v>14</v>
      </c>
      <c r="L16" s="16" t="s">
        <v>231</v>
      </c>
      <c r="M16" s="16"/>
      <c r="N16" s="27" t="s">
        <v>59</v>
      </c>
      <c r="O16" s="11"/>
      <c r="P16" s="174" t="s">
        <v>67</v>
      </c>
      <c r="Q16" s="13"/>
      <c r="S16" s="16"/>
    </row>
    <row r="17" spans="2:19" ht="13.5" customHeight="1">
      <c r="B17" s="5">
        <v>15</v>
      </c>
      <c r="C17" s="20" t="s">
        <v>203</v>
      </c>
      <c r="D17" s="17"/>
      <c r="E17" s="12" t="s">
        <v>60</v>
      </c>
      <c r="F17" s="13"/>
      <c r="G17" s="18" t="s">
        <v>68</v>
      </c>
      <c r="H17" s="13"/>
      <c r="I17" s="13"/>
      <c r="J17" s="22"/>
      <c r="K17" s="11">
        <v>15</v>
      </c>
      <c r="L17" s="16" t="s">
        <v>206</v>
      </c>
      <c r="M17" s="16"/>
      <c r="N17" s="27" t="s">
        <v>60</v>
      </c>
      <c r="O17" s="11"/>
      <c r="P17" s="174" t="s">
        <v>133</v>
      </c>
      <c r="Q17" s="13"/>
      <c r="S17" s="16"/>
    </row>
    <row r="18" spans="2:19" ht="13.5" customHeight="1">
      <c r="B18" s="5">
        <v>16</v>
      </c>
      <c r="C18" s="20" t="s">
        <v>204</v>
      </c>
      <c r="D18" s="16"/>
      <c r="E18" s="12" t="s">
        <v>60</v>
      </c>
      <c r="F18" s="13"/>
      <c r="G18" s="18" t="s">
        <v>68</v>
      </c>
      <c r="H18" s="13"/>
      <c r="I18" s="13"/>
      <c r="J18" s="22"/>
      <c r="K18" s="11">
        <v>16</v>
      </c>
      <c r="L18" s="16" t="s">
        <v>232</v>
      </c>
      <c r="M18" s="16"/>
      <c r="N18" s="27" t="s">
        <v>60</v>
      </c>
      <c r="O18" s="11"/>
      <c r="P18" s="174" t="s">
        <v>68</v>
      </c>
      <c r="Q18" s="13"/>
      <c r="S18" s="16"/>
    </row>
    <row r="19" spans="2:19" ht="13.5" customHeight="1">
      <c r="B19" s="5">
        <v>17</v>
      </c>
      <c r="C19" s="20" t="s">
        <v>205</v>
      </c>
      <c r="D19" s="16"/>
      <c r="E19" s="12" t="s">
        <v>60</v>
      </c>
      <c r="F19" s="13"/>
      <c r="G19" s="18" t="s">
        <v>69</v>
      </c>
      <c r="H19" s="13"/>
      <c r="I19" s="13"/>
      <c r="J19" s="22"/>
      <c r="K19" s="11">
        <v>17</v>
      </c>
      <c r="L19" s="16" t="s">
        <v>233</v>
      </c>
      <c r="M19" s="16"/>
      <c r="N19" s="27" t="s">
        <v>60</v>
      </c>
      <c r="O19" s="11"/>
      <c r="P19" s="174" t="s">
        <v>246</v>
      </c>
      <c r="Q19" s="13"/>
      <c r="S19" s="16"/>
    </row>
    <row r="20" spans="2:19" ht="13.5" customHeight="1">
      <c r="B20" s="5">
        <v>18</v>
      </c>
      <c r="C20" s="20" t="s">
        <v>206</v>
      </c>
      <c r="D20" s="16"/>
      <c r="E20" s="12" t="s">
        <v>60</v>
      </c>
      <c r="F20" s="13"/>
      <c r="G20" s="18" t="s">
        <v>133</v>
      </c>
      <c r="H20" s="13"/>
      <c r="I20" s="13"/>
      <c r="J20" s="22"/>
      <c r="K20" s="11">
        <v>18</v>
      </c>
      <c r="L20" s="16" t="s">
        <v>234</v>
      </c>
      <c r="M20" s="16"/>
      <c r="N20" s="27" t="s">
        <v>60</v>
      </c>
      <c r="O20" s="11"/>
      <c r="P20" s="174" t="s">
        <v>69</v>
      </c>
      <c r="Q20" s="13"/>
      <c r="S20" s="16"/>
    </row>
    <row r="21" spans="2:19" ht="13.5" customHeight="1">
      <c r="B21" s="5">
        <v>19</v>
      </c>
      <c r="C21" s="20" t="s">
        <v>207</v>
      </c>
      <c r="D21" s="16"/>
      <c r="E21" s="12" t="s">
        <v>11</v>
      </c>
      <c r="F21" s="13"/>
      <c r="G21" s="18" t="s">
        <v>70</v>
      </c>
      <c r="H21" s="13"/>
      <c r="I21" s="13"/>
      <c r="J21" s="22"/>
      <c r="K21" s="11">
        <v>19</v>
      </c>
      <c r="L21" s="16" t="s">
        <v>235</v>
      </c>
      <c r="M21" s="16"/>
      <c r="N21" s="27" t="s">
        <v>11</v>
      </c>
      <c r="O21" s="11"/>
      <c r="P21" s="174" t="s">
        <v>72</v>
      </c>
      <c r="Q21" s="13"/>
      <c r="S21" s="16"/>
    </row>
    <row r="22" spans="2:19" ht="13.5" customHeight="1">
      <c r="B22" s="5">
        <v>20</v>
      </c>
      <c r="C22" s="20" t="s">
        <v>247</v>
      </c>
      <c r="D22" s="16"/>
      <c r="E22" s="12" t="s">
        <v>11</v>
      </c>
      <c r="F22" s="13"/>
      <c r="G22" s="18" t="s">
        <v>134</v>
      </c>
      <c r="H22" s="13"/>
      <c r="I22" s="13"/>
      <c r="J22" s="22"/>
      <c r="K22" s="11">
        <v>20</v>
      </c>
      <c r="L22" s="16" t="s">
        <v>236</v>
      </c>
      <c r="M22" s="16"/>
      <c r="N22" s="27" t="s">
        <v>11</v>
      </c>
      <c r="O22" s="11"/>
      <c r="P22" s="174" t="s">
        <v>72</v>
      </c>
      <c r="Q22" s="13"/>
      <c r="S22" s="16"/>
    </row>
    <row r="23" spans="2:19" ht="13.5" customHeight="1">
      <c r="B23" s="5">
        <v>21</v>
      </c>
      <c r="C23" s="20" t="s">
        <v>208</v>
      </c>
      <c r="D23" s="16"/>
      <c r="E23" s="12" t="s">
        <v>11</v>
      </c>
      <c r="F23" s="13"/>
      <c r="G23" s="18" t="s">
        <v>72</v>
      </c>
      <c r="H23" s="13"/>
      <c r="I23" s="13"/>
      <c r="J23" s="22"/>
      <c r="K23" s="11">
        <v>21</v>
      </c>
      <c r="L23" s="16" t="s">
        <v>237</v>
      </c>
      <c r="M23" s="16"/>
      <c r="N23" s="27" t="s">
        <v>11</v>
      </c>
      <c r="O23" s="11"/>
      <c r="P23" s="174" t="s">
        <v>71</v>
      </c>
      <c r="Q23" s="13"/>
      <c r="S23" s="16"/>
    </row>
    <row r="24" spans="2:19" ht="13.5" customHeight="1">
      <c r="B24" s="5">
        <v>22</v>
      </c>
      <c r="C24" s="20" t="s">
        <v>209</v>
      </c>
      <c r="D24" s="16"/>
      <c r="E24" s="12" t="s">
        <v>11</v>
      </c>
      <c r="F24" s="13"/>
      <c r="G24" s="18" t="s">
        <v>70</v>
      </c>
      <c r="H24" s="13"/>
      <c r="I24" s="13"/>
      <c r="J24" s="22"/>
      <c r="K24" s="11">
        <v>22</v>
      </c>
      <c r="L24" s="16" t="s">
        <v>207</v>
      </c>
      <c r="M24" s="16"/>
      <c r="N24" s="27" t="s">
        <v>11</v>
      </c>
      <c r="O24" s="11"/>
      <c r="P24" s="174" t="s">
        <v>70</v>
      </c>
      <c r="Q24" s="13"/>
      <c r="S24" s="16"/>
    </row>
    <row r="25" spans="2:17" ht="13.5" customHeight="1">
      <c r="B25" s="5">
        <v>23</v>
      </c>
      <c r="C25" s="20" t="s">
        <v>210</v>
      </c>
      <c r="D25" s="16"/>
      <c r="E25" s="12" t="s">
        <v>61</v>
      </c>
      <c r="F25" s="13"/>
      <c r="G25" s="18" t="s">
        <v>73</v>
      </c>
      <c r="H25" s="13"/>
      <c r="I25" s="13"/>
      <c r="J25" s="22"/>
      <c r="K25" s="11">
        <v>23</v>
      </c>
      <c r="L25" s="16" t="s">
        <v>238</v>
      </c>
      <c r="M25" s="16"/>
      <c r="N25" s="27" t="s">
        <v>61</v>
      </c>
      <c r="O25" s="11"/>
      <c r="P25" s="174" t="s">
        <v>222</v>
      </c>
      <c r="Q25" s="13"/>
    </row>
    <row r="26" spans="2:17" ht="13.5" customHeight="1">
      <c r="B26" s="5">
        <v>24</v>
      </c>
      <c r="C26" s="20" t="s">
        <v>211</v>
      </c>
      <c r="D26" s="16"/>
      <c r="E26" s="12" t="s">
        <v>11</v>
      </c>
      <c r="F26" s="13"/>
      <c r="G26" s="18" t="s">
        <v>222</v>
      </c>
      <c r="H26" s="13"/>
      <c r="I26" s="13"/>
      <c r="J26" s="22"/>
      <c r="K26" s="11">
        <v>24</v>
      </c>
      <c r="L26" s="16" t="s">
        <v>239</v>
      </c>
      <c r="M26" s="16"/>
      <c r="N26" s="27" t="s">
        <v>61</v>
      </c>
      <c r="O26" s="11"/>
      <c r="P26" s="174" t="s">
        <v>73</v>
      </c>
      <c r="Q26" s="13"/>
    </row>
    <row r="27" spans="2:17" ht="13.5" customHeight="1">
      <c r="B27" s="5">
        <v>25</v>
      </c>
      <c r="C27" s="20" t="s">
        <v>212</v>
      </c>
      <c r="D27" s="16"/>
      <c r="E27" s="12" t="s">
        <v>62</v>
      </c>
      <c r="F27" s="13"/>
      <c r="G27" s="18" t="s">
        <v>74</v>
      </c>
      <c r="H27" s="13"/>
      <c r="I27" s="13"/>
      <c r="J27" s="22"/>
      <c r="K27" s="11">
        <v>25</v>
      </c>
      <c r="L27" s="16" t="s">
        <v>212</v>
      </c>
      <c r="M27" s="16"/>
      <c r="N27" s="27" t="s">
        <v>62</v>
      </c>
      <c r="O27" s="11"/>
      <c r="P27" s="174" t="s">
        <v>74</v>
      </c>
      <c r="Q27" s="13"/>
    </row>
    <row r="28" spans="2:17" ht="13.5" customHeight="1">
      <c r="B28" s="5">
        <v>26</v>
      </c>
      <c r="C28" s="20" t="s">
        <v>213</v>
      </c>
      <c r="D28" s="16"/>
      <c r="E28" s="12" t="s">
        <v>63</v>
      </c>
      <c r="F28" s="13"/>
      <c r="G28" s="18" t="s">
        <v>135</v>
      </c>
      <c r="H28" s="13"/>
      <c r="I28" s="13"/>
      <c r="J28" s="22"/>
      <c r="K28" s="11">
        <v>26</v>
      </c>
      <c r="L28" s="16" t="s">
        <v>213</v>
      </c>
      <c r="M28" s="16"/>
      <c r="N28" s="27" t="s">
        <v>63</v>
      </c>
      <c r="O28" s="11"/>
      <c r="P28" s="174" t="s">
        <v>135</v>
      </c>
      <c r="Q28" s="13"/>
    </row>
    <row r="29" spans="2:17" ht="13.5" customHeight="1">
      <c r="B29" s="5">
        <v>27</v>
      </c>
      <c r="C29" s="20" t="s">
        <v>214</v>
      </c>
      <c r="D29" s="16"/>
      <c r="E29" s="12" t="s">
        <v>63</v>
      </c>
      <c r="F29" s="13"/>
      <c r="G29" s="18" t="s">
        <v>136</v>
      </c>
      <c r="H29" s="13"/>
      <c r="I29" s="13"/>
      <c r="J29" s="22"/>
      <c r="K29" s="11">
        <v>27</v>
      </c>
      <c r="L29" s="16" t="s">
        <v>214</v>
      </c>
      <c r="M29" s="16"/>
      <c r="N29" s="27" t="s">
        <v>63</v>
      </c>
      <c r="O29" s="11"/>
      <c r="P29" s="174" t="s">
        <v>136</v>
      </c>
      <c r="Q29" s="13"/>
    </row>
    <row r="30" spans="2:17" ht="13.5" customHeight="1">
      <c r="B30" s="5">
        <v>28</v>
      </c>
      <c r="C30" s="20" t="s">
        <v>215</v>
      </c>
      <c r="D30" s="16"/>
      <c r="E30" s="12" t="s">
        <v>63</v>
      </c>
      <c r="F30" s="13"/>
      <c r="G30" s="18" t="s">
        <v>137</v>
      </c>
      <c r="H30" s="13"/>
      <c r="I30" s="13"/>
      <c r="J30" s="22"/>
      <c r="K30" s="11">
        <v>28</v>
      </c>
      <c r="L30" s="16" t="s">
        <v>240</v>
      </c>
      <c r="M30" s="16"/>
      <c r="N30" s="27" t="s">
        <v>63</v>
      </c>
      <c r="O30" s="11"/>
      <c r="P30" s="174" t="s">
        <v>135</v>
      </c>
      <c r="Q30" s="13"/>
    </row>
    <row r="31" spans="2:17" ht="13.5" customHeight="1">
      <c r="B31" s="5">
        <v>29</v>
      </c>
      <c r="C31" s="20" t="s">
        <v>216</v>
      </c>
      <c r="D31" s="16"/>
      <c r="E31" s="12" t="s">
        <v>57</v>
      </c>
      <c r="F31" s="13"/>
      <c r="G31" s="13" t="s">
        <v>57</v>
      </c>
      <c r="H31" s="13"/>
      <c r="I31" s="13"/>
      <c r="J31" s="22"/>
      <c r="K31" s="11">
        <v>29</v>
      </c>
      <c r="L31" s="16" t="s">
        <v>241</v>
      </c>
      <c r="M31" s="16"/>
      <c r="N31" s="27" t="s">
        <v>58</v>
      </c>
      <c r="O31" s="11"/>
      <c r="P31" s="174" t="s">
        <v>139</v>
      </c>
      <c r="Q31" s="13"/>
    </row>
    <row r="32" spans="2:17" ht="13.5" customHeight="1">
      <c r="B32" s="5">
        <v>30</v>
      </c>
      <c r="C32" s="20" t="s">
        <v>217</v>
      </c>
      <c r="D32" s="16"/>
      <c r="E32" s="12" t="s">
        <v>11</v>
      </c>
      <c r="F32" s="13"/>
      <c r="G32" s="28" t="s">
        <v>72</v>
      </c>
      <c r="H32" s="13"/>
      <c r="I32" s="13"/>
      <c r="J32" s="22"/>
      <c r="K32" s="11">
        <v>30</v>
      </c>
      <c r="L32" s="16" t="s">
        <v>242</v>
      </c>
      <c r="M32" s="16"/>
      <c r="N32" s="27" t="s">
        <v>61</v>
      </c>
      <c r="O32" s="11"/>
      <c r="P32" s="174" t="s">
        <v>73</v>
      </c>
      <c r="Q32" s="13"/>
    </row>
    <row r="33" spans="2:17" ht="13.5" customHeight="1">
      <c r="B33" s="5">
        <v>31</v>
      </c>
      <c r="C33" s="20" t="s">
        <v>218</v>
      </c>
      <c r="D33" s="16"/>
      <c r="E33" s="12" t="s">
        <v>56</v>
      </c>
      <c r="F33" s="13"/>
      <c r="G33" s="13" t="s">
        <v>138</v>
      </c>
      <c r="H33" s="13"/>
      <c r="I33" s="13"/>
      <c r="J33" s="22"/>
      <c r="K33" s="11">
        <v>31</v>
      </c>
      <c r="L33" s="16" t="s">
        <v>243</v>
      </c>
      <c r="M33" s="10"/>
      <c r="N33" s="27" t="s">
        <v>11</v>
      </c>
      <c r="O33" s="11"/>
      <c r="P33" s="174" t="s">
        <v>71</v>
      </c>
      <c r="Q33" s="13"/>
    </row>
    <row r="34" spans="2:17" ht="13.5" customHeight="1">
      <c r="B34" s="5">
        <v>32</v>
      </c>
      <c r="C34" s="20" t="s">
        <v>219</v>
      </c>
      <c r="D34" s="11"/>
      <c r="E34" s="27" t="s">
        <v>11</v>
      </c>
      <c r="F34" s="18"/>
      <c r="G34" s="18" t="s">
        <v>72</v>
      </c>
      <c r="H34" s="18"/>
      <c r="I34" s="11"/>
      <c r="J34" s="22"/>
      <c r="K34" s="11">
        <v>32</v>
      </c>
      <c r="L34" s="18" t="s">
        <v>244</v>
      </c>
      <c r="M34" s="11"/>
      <c r="N34" s="27" t="s">
        <v>58</v>
      </c>
      <c r="O34" s="11"/>
      <c r="P34" s="174" t="s">
        <v>65</v>
      </c>
      <c r="Q34" s="11"/>
    </row>
    <row r="35" spans="2:17" ht="13.5" customHeight="1">
      <c r="B35" s="5"/>
      <c r="C35" s="18"/>
      <c r="D35" s="11"/>
      <c r="E35" s="14"/>
      <c r="F35" s="14"/>
      <c r="G35" s="11"/>
      <c r="H35" s="18"/>
      <c r="I35" s="11"/>
      <c r="J35" s="22"/>
      <c r="K35" s="11"/>
      <c r="L35" s="11"/>
      <c r="M35" s="11"/>
      <c r="N35" s="27"/>
      <c r="O35" s="11"/>
      <c r="P35" s="175"/>
      <c r="Q35" s="11"/>
    </row>
    <row r="36" spans="2:17" ht="13.5" customHeight="1">
      <c r="B36" s="14">
        <v>33</v>
      </c>
      <c r="C36" s="18" t="s">
        <v>251</v>
      </c>
      <c r="D36" s="11"/>
      <c r="E36" s="20" t="s">
        <v>265</v>
      </c>
      <c r="F36" s="20"/>
      <c r="G36" s="20" t="s">
        <v>254</v>
      </c>
      <c r="H36" s="20"/>
      <c r="I36" s="14"/>
      <c r="J36" s="22"/>
      <c r="K36" s="14">
        <v>33</v>
      </c>
      <c r="L36" s="18" t="s">
        <v>258</v>
      </c>
      <c r="M36" s="11"/>
      <c r="N36" s="20" t="s">
        <v>253</v>
      </c>
      <c r="O36" s="14"/>
      <c r="P36" s="175" t="s">
        <v>253</v>
      </c>
      <c r="Q36" s="11"/>
    </row>
    <row r="37" spans="2:17" ht="13.5" customHeight="1">
      <c r="B37" s="14">
        <v>34</v>
      </c>
      <c r="C37" s="20" t="s">
        <v>252</v>
      </c>
      <c r="D37" s="20"/>
      <c r="E37" s="20" t="s">
        <v>263</v>
      </c>
      <c r="F37" s="20"/>
      <c r="G37" s="20" t="s">
        <v>253</v>
      </c>
      <c r="H37" s="20"/>
      <c r="I37" s="14"/>
      <c r="J37" s="22"/>
      <c r="K37" s="14">
        <v>34</v>
      </c>
      <c r="L37" s="20" t="s">
        <v>259</v>
      </c>
      <c r="M37" s="20"/>
      <c r="N37" s="9" t="s">
        <v>261</v>
      </c>
      <c r="P37" s="175" t="s">
        <v>262</v>
      </c>
      <c r="Q37" s="14"/>
    </row>
    <row r="38" spans="2:17" ht="13.5" customHeight="1">
      <c r="B38" s="14">
        <v>35</v>
      </c>
      <c r="C38" s="20" t="s">
        <v>255</v>
      </c>
      <c r="D38" s="20"/>
      <c r="E38" s="20" t="s">
        <v>264</v>
      </c>
      <c r="F38" s="20"/>
      <c r="G38" s="20" t="s">
        <v>257</v>
      </c>
      <c r="H38" s="20"/>
      <c r="I38" s="14"/>
      <c r="J38" s="22"/>
      <c r="K38" s="14">
        <v>35</v>
      </c>
      <c r="L38" s="20" t="s">
        <v>260</v>
      </c>
      <c r="M38" s="20"/>
      <c r="N38" s="9" t="s">
        <v>256</v>
      </c>
      <c r="P38" s="175" t="s">
        <v>257</v>
      </c>
      <c r="Q38" s="14"/>
    </row>
    <row r="39" spans="2:17" ht="13.5" customHeight="1">
      <c r="B39" s="14"/>
      <c r="C39" s="20"/>
      <c r="D39" s="20"/>
      <c r="E39" s="14"/>
      <c r="F39" s="14"/>
      <c r="G39" s="14"/>
      <c r="H39" s="20"/>
      <c r="I39" s="14"/>
      <c r="J39" s="22"/>
      <c r="L39" s="143"/>
      <c r="M39" s="20"/>
      <c r="P39" s="175"/>
      <c r="Q39" s="14"/>
    </row>
    <row r="40" spans="2:17" ht="12.75">
      <c r="B40" s="14"/>
      <c r="C40" s="20"/>
      <c r="D40" s="20"/>
      <c r="E40" s="14"/>
      <c r="F40" s="14"/>
      <c r="G40" s="14"/>
      <c r="H40" s="20"/>
      <c r="I40" s="14"/>
      <c r="J40" s="22"/>
      <c r="L40" s="143"/>
      <c r="M40" s="20"/>
      <c r="P40" s="175"/>
      <c r="Q40" s="14"/>
    </row>
    <row r="41" spans="2:17" ht="12.75">
      <c r="B41" s="14"/>
      <c r="C41" s="20"/>
      <c r="D41" s="20"/>
      <c r="E41" s="14"/>
      <c r="F41" s="14"/>
      <c r="G41" s="14"/>
      <c r="H41" s="20"/>
      <c r="I41" s="14"/>
      <c r="J41" s="22"/>
      <c r="L41" s="143"/>
      <c r="M41" s="20"/>
      <c r="P41" s="175"/>
      <c r="Q41" s="14"/>
    </row>
    <row r="42" spans="2:17" ht="12.75">
      <c r="B42" s="14"/>
      <c r="C42" s="20"/>
      <c r="D42" s="9"/>
      <c r="E42" s="14"/>
      <c r="F42" s="14"/>
      <c r="G42" s="14"/>
      <c r="H42" s="20"/>
      <c r="I42" s="14"/>
      <c r="J42" s="22"/>
      <c r="L42" s="143"/>
      <c r="M42" s="9"/>
      <c r="P42" s="175"/>
      <c r="Q42" s="14"/>
    </row>
    <row r="43" spans="2:13" ht="12.75">
      <c r="B43" s="14"/>
      <c r="C43" s="20"/>
      <c r="D43" s="20"/>
      <c r="E43" s="14"/>
      <c r="F43" s="14"/>
      <c r="H43" s="20"/>
      <c r="I43" s="14"/>
      <c r="J43" s="22"/>
      <c r="L43" s="143"/>
      <c r="M43" s="20"/>
    </row>
    <row r="44" spans="2:13" ht="12.75">
      <c r="B44" s="14"/>
      <c r="C44" s="20"/>
      <c r="D44" s="20"/>
      <c r="E44" s="14"/>
      <c r="F44" s="14"/>
      <c r="H44" s="20"/>
      <c r="I44" s="14"/>
      <c r="J44" s="22"/>
      <c r="L44" s="143"/>
      <c r="M44" s="20"/>
    </row>
    <row r="45" spans="2:13" ht="12.75">
      <c r="B45" s="14"/>
      <c r="C45" s="20"/>
      <c r="D45" s="9"/>
      <c r="E45" s="14"/>
      <c r="F45" s="14"/>
      <c r="L45" s="143"/>
      <c r="M45" s="9"/>
    </row>
    <row r="46" spans="2:13" ht="12.75">
      <c r="B46" s="14"/>
      <c r="C46" s="20"/>
      <c r="D46" s="9"/>
      <c r="E46" s="14"/>
      <c r="F46" s="14"/>
      <c r="H46" s="4"/>
      <c r="L46" s="143"/>
      <c r="M46" s="9"/>
    </row>
    <row r="47" spans="4:13" ht="12.75">
      <c r="D47" s="4"/>
      <c r="E47" s="14"/>
      <c r="F47" s="14"/>
      <c r="H47" s="4"/>
      <c r="L47" s="4"/>
      <c r="M47" s="4"/>
    </row>
    <row r="48" spans="4:13" ht="12.75">
      <c r="D48" s="4"/>
      <c r="E48" s="14"/>
      <c r="F48" s="14"/>
      <c r="H48" s="4"/>
      <c r="L48" s="4"/>
      <c r="M48" s="4"/>
    </row>
    <row r="49" spans="5:8" ht="12.75">
      <c r="E49" s="14"/>
      <c r="F49" s="14"/>
      <c r="H49" s="4"/>
    </row>
    <row r="50" spans="5:8" ht="12.75">
      <c r="E50" s="14"/>
      <c r="F50" s="14"/>
      <c r="H50"/>
    </row>
    <row r="51" spans="5:8" ht="12.75">
      <c r="E51" s="14"/>
      <c r="F51" s="14"/>
      <c r="H51"/>
    </row>
    <row r="52" spans="5:8" ht="12.75">
      <c r="E52" s="14"/>
      <c r="F52" s="14"/>
      <c r="H52" s="4"/>
    </row>
    <row r="53" spans="5:8" ht="12.75">
      <c r="E53" s="14"/>
      <c r="F53" s="14"/>
      <c r="H53" s="4"/>
    </row>
    <row r="54" spans="5:8" ht="12.75">
      <c r="E54" s="14"/>
      <c r="F54" s="14"/>
      <c r="H54" s="4"/>
    </row>
    <row r="55" spans="5:8" ht="12.75">
      <c r="E55" s="14"/>
      <c r="F55" s="14"/>
      <c r="H55" s="4"/>
    </row>
    <row r="56" spans="5:8" ht="12.75">
      <c r="E56" s="14"/>
      <c r="F56" s="14"/>
      <c r="H56" s="4"/>
    </row>
    <row r="57" spans="5:8" ht="12.75">
      <c r="E57" s="14"/>
      <c r="F57" s="14"/>
      <c r="H57" s="4"/>
    </row>
    <row r="58" spans="5:8" ht="12.75">
      <c r="E58" s="14"/>
      <c r="F58" s="14"/>
      <c r="H58" s="4"/>
    </row>
    <row r="59" spans="5:8" ht="12.75">
      <c r="E59" s="14"/>
      <c r="F59" s="14"/>
      <c r="H59" s="4"/>
    </row>
    <row r="60" spans="5:6" ht="12.75">
      <c r="E60" s="14"/>
      <c r="F60" s="14"/>
    </row>
    <row r="61" spans="5:6" ht="12.75">
      <c r="E61" s="14"/>
      <c r="F61" s="14"/>
    </row>
    <row r="62" spans="5:6" ht="12.75">
      <c r="E62" s="14"/>
      <c r="F62" s="14"/>
    </row>
    <row r="63" spans="5:6" ht="12.75">
      <c r="E63" s="14"/>
      <c r="F63" s="14"/>
    </row>
    <row r="64" spans="5:6" ht="12.75">
      <c r="E64" s="14"/>
      <c r="F64" s="14"/>
    </row>
    <row r="65" spans="5:6" ht="12.75">
      <c r="E65" s="14"/>
      <c r="F65" s="14"/>
    </row>
    <row r="66" spans="5:6" ht="12.75">
      <c r="E66" s="14"/>
      <c r="F66" s="14"/>
    </row>
    <row r="67" spans="5:6" ht="12.75">
      <c r="E67" s="14"/>
      <c r="F67" s="14"/>
    </row>
    <row r="68" spans="5:6" ht="12.75">
      <c r="E68" s="14"/>
      <c r="F68" s="14"/>
    </row>
    <row r="69" spans="5:17" ht="12.75">
      <c r="E69" s="14"/>
      <c r="F69" s="14"/>
      <c r="G69" s="5"/>
      <c r="I69" s="5"/>
      <c r="Q69" s="5"/>
    </row>
    <row r="70" spans="5:9" ht="12.75">
      <c r="E70" s="14"/>
      <c r="F70" s="14"/>
      <c r="H70" s="5"/>
      <c r="I70" s="5"/>
    </row>
    <row r="71" spans="3:21" ht="12.75">
      <c r="C71" s="19"/>
      <c r="D71" s="5"/>
      <c r="E71" s="14"/>
      <c r="F71" s="14"/>
      <c r="H71" s="5"/>
      <c r="I71" s="5"/>
      <c r="L71" s="5"/>
      <c r="M71" s="5"/>
      <c r="R71" s="5"/>
      <c r="S71" s="5"/>
      <c r="T71" s="5"/>
      <c r="U71" s="5"/>
    </row>
    <row r="72" spans="3:21" ht="12.75">
      <c r="C72" s="19"/>
      <c r="D72" s="5"/>
      <c r="E72" s="14"/>
      <c r="F72" s="14"/>
      <c r="H72" s="5"/>
      <c r="I72" s="5"/>
      <c r="L72" s="5"/>
      <c r="M72" s="5"/>
      <c r="R72" s="5"/>
      <c r="S72" s="5"/>
      <c r="T72" s="5"/>
      <c r="U72" s="5"/>
    </row>
    <row r="73" spans="3:21" ht="12.75">
      <c r="C73" s="19"/>
      <c r="D73" s="5"/>
      <c r="E73" s="14"/>
      <c r="F73" s="14"/>
      <c r="H73" s="5"/>
      <c r="I73" s="5"/>
      <c r="L73" s="5"/>
      <c r="M73" s="5"/>
      <c r="R73" s="5"/>
      <c r="S73" s="5"/>
      <c r="T73" s="5"/>
      <c r="U73" s="5"/>
    </row>
    <row r="74" spans="3:30" ht="12.75">
      <c r="C74" s="19"/>
      <c r="D74" s="5"/>
      <c r="E74" s="14"/>
      <c r="F74" s="14"/>
      <c r="H74" s="5"/>
      <c r="I74" s="5"/>
      <c r="L74" s="5"/>
      <c r="M74" s="5"/>
      <c r="R74" s="5"/>
      <c r="S74" s="5"/>
      <c r="T74" s="5"/>
      <c r="U74" s="5"/>
      <c r="AD74" s="138"/>
    </row>
    <row r="75" spans="3:30" ht="12.75">
      <c r="C75" s="19"/>
      <c r="D75" s="5"/>
      <c r="E75" s="14"/>
      <c r="F75" s="14"/>
      <c r="H75" s="5"/>
      <c r="I75" s="5"/>
      <c r="L75" s="5"/>
      <c r="M75" s="5"/>
      <c r="R75" s="5"/>
      <c r="S75" s="5"/>
      <c r="T75" s="5"/>
      <c r="U75" s="5"/>
      <c r="AD75" s="139"/>
    </row>
    <row r="76" spans="3:30" ht="12.75">
      <c r="C76" s="19"/>
      <c r="D76" s="5"/>
      <c r="E76" s="14"/>
      <c r="F76" s="14"/>
      <c r="H76" s="5"/>
      <c r="I76" s="5"/>
      <c r="L76" s="5"/>
      <c r="M76" s="5"/>
      <c r="P76" s="176"/>
      <c r="R76" s="5"/>
      <c r="S76" s="5"/>
      <c r="T76" s="5"/>
      <c r="U76" s="5"/>
      <c r="AD76" s="139"/>
    </row>
    <row r="77" spans="3:31" ht="13.5" customHeight="1">
      <c r="C77" s="19"/>
      <c r="D77" s="5"/>
      <c r="E77" s="14"/>
      <c r="F77" s="14"/>
      <c r="H77" s="5"/>
      <c r="I77" s="5"/>
      <c r="L77" s="5"/>
      <c r="M77" s="5"/>
      <c r="P77" s="176"/>
      <c r="R77" s="5"/>
      <c r="S77" s="142"/>
      <c r="T77" s="5"/>
      <c r="U77" s="5"/>
      <c r="AD77" s="139"/>
      <c r="AE77" s="137"/>
    </row>
    <row r="78" spans="3:30" ht="12.75">
      <c r="C78" s="19"/>
      <c r="D78" s="5"/>
      <c r="E78" s="14"/>
      <c r="F78" s="14"/>
      <c r="H78" s="5"/>
      <c r="I78" s="5"/>
      <c r="L78" s="5"/>
      <c r="M78" s="5"/>
      <c r="P78" s="176"/>
      <c r="R78" s="5"/>
      <c r="S78" s="5"/>
      <c r="T78" s="5"/>
      <c r="U78" s="5"/>
      <c r="AD78" s="139"/>
    </row>
    <row r="79" spans="3:30" ht="12.75">
      <c r="C79" s="19"/>
      <c r="D79" s="5"/>
      <c r="E79" s="14"/>
      <c r="F79" s="14"/>
      <c r="H79" s="5"/>
      <c r="L79" s="5"/>
      <c r="M79" s="5"/>
      <c r="P79" s="176"/>
      <c r="R79" s="5"/>
      <c r="S79" s="5"/>
      <c r="T79" s="5"/>
      <c r="U79" s="5"/>
      <c r="AD79" s="139"/>
    </row>
    <row r="80" spans="3:21" ht="12.75">
      <c r="C80" s="19"/>
      <c r="D80" s="5"/>
      <c r="E80" s="14"/>
      <c r="F80" s="14"/>
      <c r="H80"/>
      <c r="L80" s="5"/>
      <c r="M80" s="5"/>
      <c r="P80" s="176"/>
      <c r="R80" s="5"/>
      <c r="S80" s="5"/>
      <c r="T80" s="5"/>
      <c r="U80" s="5"/>
    </row>
    <row r="81" spans="3:21" ht="12.75">
      <c r="C81" s="19"/>
      <c r="D81" s="5"/>
      <c r="E81" s="14"/>
      <c r="F81" s="14"/>
      <c r="G81" s="5"/>
      <c r="H81" s="5"/>
      <c r="I81" s="5"/>
      <c r="L81" s="5"/>
      <c r="M81" s="5"/>
      <c r="P81" s="176"/>
      <c r="Q81" s="5"/>
      <c r="R81" s="5"/>
      <c r="S81" s="5"/>
      <c r="T81" s="5"/>
      <c r="U81" s="5"/>
    </row>
    <row r="82" spans="5:21" ht="12.75">
      <c r="E82" s="14"/>
      <c r="F82" s="14"/>
      <c r="H82"/>
      <c r="L82" s="5"/>
      <c r="M82" s="5"/>
      <c r="P82" s="176"/>
      <c r="R82" s="5"/>
      <c r="S82" s="5"/>
      <c r="T82" s="5"/>
      <c r="U82" s="5"/>
    </row>
    <row r="83" spans="5:21" ht="12.75">
      <c r="E83" s="14"/>
      <c r="F83" s="14"/>
      <c r="H83"/>
      <c r="L83" s="5"/>
      <c r="M83" s="5"/>
      <c r="P83" s="176"/>
      <c r="R83" s="5"/>
      <c r="S83" s="5"/>
      <c r="T83" s="5"/>
      <c r="U83" s="5"/>
    </row>
    <row r="84" spans="5:6" ht="12.75">
      <c r="E84" s="14"/>
      <c r="F84" s="14"/>
    </row>
    <row r="85" spans="5:6" ht="12.75">
      <c r="E85" s="14"/>
      <c r="F85" s="14"/>
    </row>
  </sheetData>
  <sheetProtection/>
  <printOptions horizontalCentered="1"/>
  <pageMargins left="0" right="0" top="0.7480314960629921" bottom="0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上口弘</cp:lastModifiedBy>
  <cp:lastPrinted>2022-01-21T21:22:43Z</cp:lastPrinted>
  <dcterms:created xsi:type="dcterms:W3CDTF">2006-09-03T11:18:08Z</dcterms:created>
  <dcterms:modified xsi:type="dcterms:W3CDTF">2022-11-18T00:10:56Z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